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F6D0F34-1DA1-4630-9084-B53C6E73294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7" r:id="rId4"/>
  </sheets>
  <definedNames>
    <definedName name="_xlnm.Print_Area" localSheetId="2">' Račun financiranja'!$A$1:$G$32</definedName>
    <definedName name="_xlnm.Print_Area" localSheetId="1">' Račun prihoda i rashoda'!$A$1:$G$56</definedName>
    <definedName name="_xlnm.Print_Area" localSheetId="0">' Sažetak'!$A$1:$J$48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7" l="1"/>
  <c r="G38" i="7"/>
  <c r="F38" i="7"/>
  <c r="E38" i="7"/>
  <c r="C38" i="7"/>
  <c r="C12" i="7"/>
  <c r="C9" i="7"/>
  <c r="C42" i="4"/>
  <c r="C36" i="4"/>
  <c r="C33" i="4"/>
  <c r="F19" i="4"/>
  <c r="G19" i="4"/>
  <c r="E19" i="4"/>
  <c r="C45" i="4"/>
  <c r="C26" i="4"/>
  <c r="C20" i="4"/>
  <c r="C19" i="4" s="1"/>
  <c r="C9" i="4"/>
  <c r="C8" i="4" s="1"/>
  <c r="G16" i="2"/>
  <c r="F16" i="2"/>
  <c r="G45" i="4"/>
  <c r="G42" i="4" s="1"/>
  <c r="F45" i="4"/>
  <c r="F42" i="4" s="1"/>
  <c r="E45" i="4"/>
  <c r="E42" i="4" s="1"/>
  <c r="G36" i="4"/>
  <c r="G33" i="4" s="1"/>
  <c r="F36" i="4"/>
  <c r="F33" i="4" s="1"/>
  <c r="E36" i="4"/>
  <c r="E33" i="4" s="1"/>
  <c r="G20" i="4"/>
  <c r="F20" i="4"/>
  <c r="E20" i="4"/>
  <c r="G9" i="4"/>
  <c r="F9" i="4"/>
  <c r="E9" i="4"/>
  <c r="D19" i="4"/>
  <c r="F48" i="2" l="1"/>
  <c r="G45" i="2" s="1"/>
  <c r="G48" i="2" s="1"/>
  <c r="H45" i="2" s="1"/>
  <c r="H48" i="2" s="1"/>
  <c r="I45" i="2" s="1"/>
  <c r="I48" i="2" s="1"/>
  <c r="J45" i="2" s="1"/>
  <c r="J48" i="2" s="1"/>
  <c r="J24" i="2"/>
  <c r="I24" i="2"/>
  <c r="H24" i="2"/>
  <c r="G24" i="2"/>
  <c r="G25" i="2" s="1"/>
  <c r="F24" i="2"/>
  <c r="H39" i="2" l="1"/>
  <c r="F25" i="2"/>
  <c r="F38" i="2" s="1"/>
  <c r="F39" i="2" s="1"/>
  <c r="I39" i="2"/>
  <c r="J39" i="2"/>
</calcChain>
</file>

<file path=xl/sharedStrings.xml><?xml version="1.0" encoding="utf-8"?>
<sst xmlns="http://schemas.openxmlformats.org/spreadsheetml/2006/main" count="250" uniqueCount="118">
  <si>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</si>
  <si>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</si>
  <si>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</si>
  <si>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</si>
  <si>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</si>
  <si>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</si>
  <si>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</si>
  <si>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</si>
  <si>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</si>
  <si>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</si>
  <si>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</si>
  <si>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</si>
  <si>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</si>
  <si>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</si>
  <si>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</si>
  <si>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</si>
  <si>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</si>
  <si>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</si>
  <si>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</si>
  <si>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</si>
  <si>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</si>
  <si>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</si>
  <si>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</si>
  <si>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</si>
  <si>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</si>
  <si>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</si>
  <si>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</si>
  <si>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</si>
  <si>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</si>
  <si>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</si>
  <si>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</si>
  <si>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</si>
  <si>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</si>
  <si>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</si>
  <si>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</si>
  <si>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</si>
  <si>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</si>
  <si>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</si>
  <si>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</si>
  <si>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</si>
  <si>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</si>
  <si>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</si>
  <si>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</si>
  <si>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</si>
  <si>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</si>
  <si>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</si>
  <si>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</si>
  <si>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</si>
  <si>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</si>
  <si>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</si>
  <si>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</si>
  <si>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</si>
  <si>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</si>
  <si>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 xml:space="preserve">* najniža razina oznake izvora financiranja smatra se razina skupine odnosno podskupine      </t>
  </si>
  <si>
    <t xml:space="preserve">
FINANCIJSKI PLAN UČENIČKOG DOMA 
ZA GODINU 2026. I PROJEKCIJE ZA GODINU 2027. I 2028.</t>
  </si>
  <si>
    <t>PLAN 
(2026.)</t>
  </si>
  <si>
    <t>PROJEKCIJA 
(2027.)</t>
  </si>
  <si>
    <t>PROJEKCIJA
(2028.)</t>
  </si>
  <si>
    <t>TEKUĆI PLAN 
(2025.)</t>
  </si>
  <si>
    <t>IZVRŠENJE 
(2024.)</t>
  </si>
  <si>
    <t>Prihodi od imovine</t>
  </si>
  <si>
    <t>Prihodi od upravnih i administrativnih pristojbi, pristojbi po posebnim propisima i naknada</t>
  </si>
  <si>
    <t>Prihodi od prodaje proizvoda i robe te pruženih usluga, prihodi od donacija i povrati po protestiranim jamstvima</t>
  </si>
  <si>
    <t>Prihodi iz nadležnog proračuna i od HZZO-a temeljem ugovornih obveza</t>
  </si>
  <si>
    <t>Kazne, upravne mjere i ostali prihodi</t>
  </si>
  <si>
    <t>Financijski rashodi</t>
  </si>
  <si>
    <t>Pomoći dane u inozemstvo i unutar općeg proračuna</t>
  </si>
  <si>
    <t>Naknade građanima i kućanstvima na temelju osiguranja i druge naknade</t>
  </si>
  <si>
    <t>Rashodi za nabavu proizvedene dugotrajne imovine</t>
  </si>
  <si>
    <t>RAZDJEL 007</t>
  </si>
  <si>
    <t xml:space="preserve">UPRAVNI ODJEL ZA OBRAZOVANJE I DEMOGRAFIJU </t>
  </si>
  <si>
    <t>GLAVA 00703</t>
  </si>
  <si>
    <t>Srednjoškolske ustanove i učenički domovi</t>
  </si>
  <si>
    <t>Izvor 1.</t>
  </si>
  <si>
    <t>Izvor 1.1</t>
  </si>
  <si>
    <t>Izvor 4.</t>
  </si>
  <si>
    <t>Izvor 4.8</t>
  </si>
  <si>
    <t>Decentralizirana sredstva</t>
  </si>
  <si>
    <t>Izvor 4.9</t>
  </si>
  <si>
    <t>Vlastiti i namjenski prihodi proračunskih korisnika</t>
  </si>
  <si>
    <t>PROGRAM 1021</t>
  </si>
  <si>
    <t>Ulaganja u srednje školstvo - zakonski standard</t>
  </si>
  <si>
    <t>Aktivnost A100041</t>
  </si>
  <si>
    <t>Materijalni i financijski rashodi srednjih škola i učeničkih domova - decentralizacija</t>
  </si>
  <si>
    <t>Izvor financiranja 4.</t>
  </si>
  <si>
    <t>Razred  3</t>
  </si>
  <si>
    <t>Skupina 32</t>
  </si>
  <si>
    <t xml:space="preserve">Materijalni rashodi </t>
  </si>
  <si>
    <t>Aktivnost A100043</t>
  </si>
  <si>
    <t>Smještaj i prehrana učenika u učeničkim domovima</t>
  </si>
  <si>
    <t>Tekući projekt T100005</t>
  </si>
  <si>
    <t>Tekuće i investicijsko održavanje učeničkih domovva - decentralizacija</t>
  </si>
  <si>
    <t>PROGRAM 1022</t>
  </si>
  <si>
    <t>Ulaganje u srednje školstvo - iznad zakonskog standarda</t>
  </si>
  <si>
    <t>Aktivnost A100112</t>
  </si>
  <si>
    <t>Natjecanja učenika srednjih škola</t>
  </si>
  <si>
    <t>Skupina 31</t>
  </si>
  <si>
    <t>Skupina 37</t>
  </si>
  <si>
    <t>Nagrade građanima i kućanstvima na temelju osiguranja i druge naknade</t>
  </si>
  <si>
    <t>PROGRAM 1034</t>
  </si>
  <si>
    <t>Ulaganja u srednje školstvo - iz vlastitih i namjenskih prihoda škola i učeničkih domova</t>
  </si>
  <si>
    <t>Aktivnost A100067</t>
  </si>
  <si>
    <t>Podizanje standarda iz vlastitih i namjenskih prihoda srednjih škola i učeničkih domova</t>
  </si>
  <si>
    <t>Skupina 34</t>
  </si>
  <si>
    <t xml:space="preserve">Financijski rashodi </t>
  </si>
  <si>
    <t>Skupina 36</t>
  </si>
  <si>
    <t xml:space="preserve">Pomoći dane u inozemstvo i unutar općeg proračuna </t>
  </si>
  <si>
    <t>Razred  4</t>
  </si>
  <si>
    <t>Skupina 42</t>
  </si>
  <si>
    <t>Rashodi za nabavu proizvedene nefinancijske imovine</t>
  </si>
  <si>
    <t>09</t>
  </si>
  <si>
    <t>Obrazovanje</t>
  </si>
  <si>
    <t>092</t>
  </si>
  <si>
    <t>Srednjoškolsko obrazovanje</t>
  </si>
  <si>
    <t>Izvor financiranja 1.</t>
  </si>
  <si>
    <t>KLASA: 400-02/25-01/02</t>
  </si>
  <si>
    <t>URBROJ: 2189-39-01/01-25-4</t>
  </si>
  <si>
    <t xml:space="preserve">Virovitica, 30. prosinca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</si>
</sst>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45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4" fillId="0" borderId="4" xfId="3" applyFont="1" applyBorder="1" applyAlignment="1">
      <alignment horizontal="center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4" fontId="15" fillId="2" borderId="4" xfId="3" applyNumberFormat="1" applyFont="1" applyFill="1" applyBorder="1" applyAlignment="1" applyProtection="1">
      <alignment horizontal="right" vertical="center" wrapText="1"/>
    </xf>
    <xf numFmtId="4" fontId="16" fillId="2" borderId="4" xfId="3" applyNumberFormat="1" applyFont="1" applyFill="1" applyBorder="1" applyAlignment="1" applyProtection="1">
      <alignment horizontal="right" vertical="center" wrapText="1"/>
    </xf>
    <xf numFmtId="0" fontId="11" fillId="0" borderId="0" xfId="3" applyFont="1"/>
    <xf numFmtId="4" fontId="16" fillId="2" borderId="4" xfId="3" quotePrefix="1" applyNumberFormat="1" applyFont="1" applyFill="1" applyBorder="1" applyAlignment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/>
    </xf>
    <xf numFmtId="4" fontId="23" fillId="0" borderId="4" xfId="3" applyNumberFormat="1" applyFont="1" applyBorder="1" applyAlignment="1">
      <alignment horizontal="right"/>
    </xf>
    <xf numFmtId="4" fontId="15" fillId="2" borderId="4" xfId="3" quotePrefix="1" applyNumberFormat="1" applyFont="1" applyFill="1" applyBorder="1" applyAlignment="1">
      <alignment horizontal="right" vertical="center"/>
    </xf>
    <xf numFmtId="4" fontId="15" fillId="3" borderId="2" xfId="2" quotePrefix="1" applyNumberFormat="1" applyFont="1" applyFill="1" applyBorder="1" applyAlignment="1">
      <alignment horizontal="right"/>
    </xf>
    <xf numFmtId="4" fontId="13" fillId="0" borderId="4" xfId="2" applyNumberFormat="1" applyFont="1" applyFill="1" applyBorder="1" applyAlignment="1">
      <alignment horizontal="right"/>
    </xf>
    <xf numFmtId="4" fontId="13" fillId="3" borderId="4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0" fontId="13" fillId="3" borderId="4" xfId="2" applyNumberFormat="1" applyFont="1" applyFill="1" applyBorder="1" applyAlignment="1">
      <alignment horizontal="right"/>
    </xf>
    <xf numFmtId="0" fontId="15" fillId="3" borderId="2" xfId="2" quotePrefix="1" applyNumberFormat="1" applyFont="1" applyFill="1" applyBorder="1" applyAlignment="1">
      <alignment horizontal="right"/>
    </xf>
    <xf numFmtId="4" fontId="15" fillId="3" borderId="4" xfId="2" quotePrefix="1" applyNumberFormat="1" applyFont="1" applyFill="1" applyBorder="1" applyAlignment="1">
      <alignment horizontal="right"/>
    </xf>
    <xf numFmtId="2" fontId="8" fillId="2" borderId="4" xfId="3" applyNumberFormat="1" applyFont="1" applyFill="1" applyBorder="1" applyAlignment="1">
      <alignment horizontal="right"/>
    </xf>
    <xf numFmtId="2" fontId="16" fillId="2" borderId="4" xfId="3" applyNumberFormat="1" applyFont="1" applyFill="1" applyBorder="1" applyAlignment="1" applyProtection="1">
      <alignment horizontal="right" vertical="center" wrapText="1"/>
    </xf>
    <xf numFmtId="2" fontId="16" fillId="2" borderId="4" xfId="3" applyNumberFormat="1" applyFont="1" applyFill="1" applyBorder="1" applyAlignment="1" applyProtection="1">
      <alignment horizontal="left" vertical="center" wrapText="1"/>
    </xf>
    <xf numFmtId="2" fontId="4" fillId="0" borderId="4" xfId="3" applyNumberFormat="1" applyFont="1" applyBorder="1" applyAlignment="1">
      <alignment horizontal="right"/>
    </xf>
    <xf numFmtId="2" fontId="15" fillId="2" borderId="4" xfId="3" applyNumberFormat="1" applyFont="1" applyFill="1" applyBorder="1" applyAlignment="1" applyProtection="1">
      <alignment horizontal="right" vertical="center" wrapText="1"/>
    </xf>
    <xf numFmtId="2" fontId="13" fillId="0" borderId="4" xfId="2" applyNumberFormat="1" applyFont="1" applyFill="1" applyBorder="1" applyAlignment="1">
      <alignment horizontal="right"/>
    </xf>
    <xf numFmtId="2" fontId="13" fillId="0" borderId="4" xfId="2" applyNumberFormat="1" applyFont="1" applyBorder="1" applyAlignment="1">
      <alignment horizontal="right"/>
    </xf>
    <xf numFmtId="2" fontId="13" fillId="0" borderId="4" xfId="2" applyNumberFormat="1" applyFont="1" applyFill="1" applyBorder="1" applyAlignment="1" applyProtection="1">
      <alignment horizontal="right" wrapText="1"/>
    </xf>
    <xf numFmtId="2" fontId="13" fillId="3" borderId="4" xfId="2" applyNumberFormat="1" applyFont="1" applyFill="1" applyBorder="1" applyAlignment="1">
      <alignment horizontal="right"/>
    </xf>
    <xf numFmtId="2" fontId="15" fillId="4" borderId="2" xfId="2" quotePrefix="1" applyNumberFormat="1" applyFont="1" applyFill="1" applyBorder="1" applyAlignment="1">
      <alignment horizontal="right"/>
    </xf>
    <xf numFmtId="2" fontId="15" fillId="4" borderId="4" xfId="2" applyNumberFormat="1" applyFont="1" applyFill="1" applyBorder="1" applyAlignment="1" applyProtection="1">
      <alignment horizontal="right" wrapText="1"/>
    </xf>
    <xf numFmtId="2" fontId="15" fillId="3" borderId="2" xfId="2" quotePrefix="1" applyNumberFormat="1" applyFont="1" applyFill="1" applyBorder="1" applyAlignment="1">
      <alignment horizontal="right"/>
    </xf>
    <xf numFmtId="2" fontId="15" fillId="3" borderId="4" xfId="2" quotePrefix="1" applyNumberFormat="1" applyFont="1" applyFill="1" applyBorder="1" applyAlignment="1">
      <alignment horizontal="right"/>
    </xf>
    <xf numFmtId="2" fontId="13" fillId="3" borderId="2" xfId="2" quotePrefix="1" applyNumberFormat="1" applyFont="1" applyFill="1" applyBorder="1" applyAlignment="1">
      <alignment horizontal="right"/>
    </xf>
    <xf numFmtId="2" fontId="13" fillId="3" borderId="4" xfId="2" quotePrefix="1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24" fillId="0" borderId="0" xfId="3" applyNumberFormat="1" applyFont="1" applyFill="1" applyBorder="1" applyAlignment="1" applyProtection="1">
      <alignment horizontal="center" vertical="center" wrapText="1"/>
    </xf>
    <xf numFmtId="0" fontId="21" fillId="0" borderId="0" xfId="3" applyFont="1" applyAlignment="1">
      <alignment wrapText="1"/>
    </xf>
    <xf numFmtId="0" fontId="21" fillId="0" borderId="0" xfId="3" applyFont="1"/>
    <xf numFmtId="0" fontId="24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vertical="center" wrapText="1"/>
    </xf>
    <xf numFmtId="0" fontId="24" fillId="3" borderId="4" xfId="3" applyNumberFormat="1" applyFont="1" applyFill="1" applyBorder="1" applyAlignment="1" applyProtection="1">
      <alignment horizontal="center" vertical="center" wrapText="1"/>
    </xf>
    <xf numFmtId="0" fontId="24" fillId="3" borderId="4" xfId="3" quotePrefix="1" applyFont="1" applyFill="1" applyBorder="1" applyAlignment="1">
      <alignment horizontal="center" vertical="center" wrapText="1"/>
    </xf>
    <xf numFmtId="0" fontId="24" fillId="2" borderId="4" xfId="3" applyFont="1" applyFill="1" applyBorder="1" applyAlignment="1">
      <alignment horizontal="left" vertical="center" wrapText="1"/>
    </xf>
    <xf numFmtId="4" fontId="24" fillId="2" borderId="4" xfId="3" applyNumberFormat="1" applyFont="1" applyFill="1" applyBorder="1" applyAlignment="1">
      <alignment horizontal="right"/>
    </xf>
    <xf numFmtId="0" fontId="24" fillId="2" borderId="4" xfId="3" applyFont="1" applyFill="1" applyBorder="1" applyAlignment="1">
      <alignment horizontal="left" vertical="center" wrapText="1" indent="1"/>
    </xf>
    <xf numFmtId="0" fontId="25" fillId="2" borderId="4" xfId="3" applyFont="1" applyFill="1" applyBorder="1" applyAlignment="1">
      <alignment horizontal="left" vertical="center" wrapText="1" indent="2"/>
    </xf>
    <xf numFmtId="0" fontId="25" fillId="2" borderId="4" xfId="3" applyFont="1" applyFill="1" applyBorder="1" applyAlignment="1">
      <alignment horizontal="left" vertical="center" wrapText="1"/>
    </xf>
    <xf numFmtId="4" fontId="14" fillId="2" borderId="4" xfId="3" applyNumberFormat="1" applyFont="1" applyFill="1" applyBorder="1" applyAlignment="1">
      <alignment horizontal="right"/>
    </xf>
    <xf numFmtId="2" fontId="14" fillId="2" borderId="4" xfId="3" applyNumberFormat="1" applyFont="1" applyFill="1" applyBorder="1" applyAlignment="1">
      <alignment horizontal="right"/>
    </xf>
    <xf numFmtId="0" fontId="21" fillId="0" borderId="0" xfId="3" applyFont="1" applyAlignment="1">
      <alignment horizontal="left" indent="1"/>
    </xf>
    <xf numFmtId="0" fontId="24" fillId="2" borderId="4" xfId="3" applyFont="1" applyFill="1" applyBorder="1" applyAlignment="1">
      <alignment horizontal="left" vertical="center" wrapText="1" indent="2"/>
    </xf>
    <xf numFmtId="0" fontId="24" fillId="2" borderId="4" xfId="3" applyFont="1" applyFill="1" applyBorder="1" applyAlignment="1">
      <alignment horizontal="left" vertical="center" wrapText="1" indent="3"/>
    </xf>
    <xf numFmtId="0" fontId="25" fillId="2" borderId="4" xfId="3" applyFont="1" applyFill="1" applyBorder="1" applyAlignment="1">
      <alignment horizontal="left" vertical="center" wrapText="1" indent="4"/>
    </xf>
    <xf numFmtId="0" fontId="14" fillId="2" borderId="4" xfId="0" applyFont="1" applyFill="1" applyBorder="1" applyAlignment="1">
      <alignment horizontal="left" vertical="center" wrapText="1" indent="6"/>
    </xf>
    <xf numFmtId="0" fontId="14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 indent="7"/>
    </xf>
    <xf numFmtId="2" fontId="24" fillId="2" borderId="4" xfId="3" applyNumberFormat="1" applyFont="1" applyFill="1" applyBorder="1" applyAlignment="1">
      <alignment horizontal="right"/>
    </xf>
    <xf numFmtId="2" fontId="21" fillId="0" borderId="4" xfId="3" applyNumberFormat="1" applyFont="1" applyBorder="1"/>
    <xf numFmtId="4" fontId="26" fillId="0" borderId="4" xfId="3" applyNumberFormat="1" applyFont="1" applyBorder="1"/>
    <xf numFmtId="4" fontId="21" fillId="0" borderId="4" xfId="3" applyNumberFormat="1" applyFont="1" applyBorder="1"/>
    <xf numFmtId="0" fontId="21" fillId="0" borderId="4" xfId="3" applyNumberFormat="1" applyFont="1" applyBorder="1"/>
    <xf numFmtId="0" fontId="14" fillId="2" borderId="0" xfId="0" applyFont="1" applyFill="1" applyBorder="1" applyAlignment="1">
      <alignment horizontal="left" vertical="center" wrapText="1" indent="7"/>
    </xf>
    <xf numFmtId="0" fontId="14" fillId="2" borderId="0" xfId="0" applyFont="1" applyFill="1" applyBorder="1" applyAlignment="1">
      <alignment horizontal="left" vertical="center" wrapText="1"/>
    </xf>
    <xf numFmtId="0" fontId="21" fillId="0" borderId="0" xfId="3" applyFont="1" applyBorder="1"/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zoomScaleNormal="100" workbookViewId="0">
      <selection activeCell="Q6" sqref="Q6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45"/>
    </row>
    <row r="2" spans="1:10" s="2" customFormat="1" ht="51" customHeight="1" x14ac:dyDescent="0.25">
      <c r="A2" s="88" t="s">
        <v>54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88" t="s">
        <v>0</v>
      </c>
      <c r="B4" s="88"/>
      <c r="C4" s="88"/>
      <c r="D4" s="88"/>
      <c r="E4" s="88"/>
      <c r="F4" s="88"/>
      <c r="G4" s="88"/>
      <c r="H4" s="88"/>
      <c r="I4" s="107"/>
      <c r="J4" s="107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88" t="s">
        <v>13</v>
      </c>
      <c r="B6" s="89"/>
      <c r="C6" s="89"/>
      <c r="D6" s="89"/>
      <c r="E6" s="89"/>
      <c r="F6" s="89"/>
      <c r="G6" s="89"/>
      <c r="H6" s="89"/>
      <c r="I6" s="89"/>
      <c r="J6" s="89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05" t="s">
        <v>12</v>
      </c>
      <c r="B8" s="106"/>
      <c r="C8" s="106"/>
      <c r="D8" s="106"/>
      <c r="E8" s="106"/>
      <c r="F8" s="47" t="s">
        <v>59</v>
      </c>
      <c r="G8" s="47" t="s">
        <v>58</v>
      </c>
      <c r="H8" s="48" t="s">
        <v>55</v>
      </c>
      <c r="I8" s="48" t="s">
        <v>56</v>
      </c>
      <c r="J8" s="48" t="s">
        <v>57</v>
      </c>
    </row>
    <row r="9" spans="1:10" s="23" customFormat="1" ht="12" customHeight="1" x14ac:dyDescent="0.25">
      <c r="A9" s="90">
        <v>1</v>
      </c>
      <c r="B9" s="90"/>
      <c r="C9" s="90"/>
      <c r="D9" s="90"/>
      <c r="E9" s="90"/>
      <c r="F9" s="49">
        <v>2</v>
      </c>
      <c r="G9" s="49">
        <v>3</v>
      </c>
      <c r="H9" s="50">
        <v>4</v>
      </c>
      <c r="I9" s="50">
        <v>5</v>
      </c>
      <c r="J9" s="50">
        <v>6</v>
      </c>
    </row>
    <row r="10" spans="1:10" s="2" customFormat="1" x14ac:dyDescent="0.25">
      <c r="A10" s="108" t="s">
        <v>3</v>
      </c>
      <c r="B10" s="100"/>
      <c r="C10" s="100"/>
      <c r="D10" s="100"/>
      <c r="E10" s="109"/>
      <c r="F10" s="68">
        <v>876531.17</v>
      </c>
      <c r="G10" s="68">
        <v>979040.64</v>
      </c>
      <c r="H10" s="68">
        <v>1018583</v>
      </c>
      <c r="I10" s="68">
        <v>1018583</v>
      </c>
      <c r="J10" s="68">
        <v>1018583</v>
      </c>
    </row>
    <row r="11" spans="1:10" s="2" customFormat="1" x14ac:dyDescent="0.25">
      <c r="A11" s="101" t="s">
        <v>1</v>
      </c>
      <c r="B11" s="102"/>
      <c r="C11" s="102"/>
      <c r="D11" s="102"/>
      <c r="E11" s="98"/>
      <c r="F11" s="67">
        <v>876531.17</v>
      </c>
      <c r="G11" s="67">
        <v>979040.64</v>
      </c>
      <c r="H11" s="67">
        <v>1018583</v>
      </c>
      <c r="I11" s="67">
        <v>1018583</v>
      </c>
      <c r="J11" s="67">
        <v>1018583</v>
      </c>
    </row>
    <row r="12" spans="1:10" s="2" customFormat="1" x14ac:dyDescent="0.25">
      <c r="A12" s="103" t="s">
        <v>2</v>
      </c>
      <c r="B12" s="98"/>
      <c r="C12" s="98"/>
      <c r="D12" s="98"/>
      <c r="E12" s="98"/>
      <c r="F12" s="78">
        <v>0</v>
      </c>
      <c r="G12" s="78">
        <v>0</v>
      </c>
      <c r="H12" s="78">
        <v>0</v>
      </c>
      <c r="I12" s="78">
        <v>0</v>
      </c>
      <c r="J12" s="78">
        <v>0</v>
      </c>
    </row>
    <row r="13" spans="1:10" s="2" customFormat="1" x14ac:dyDescent="0.25">
      <c r="A13" s="10" t="s">
        <v>6</v>
      </c>
      <c r="B13" s="21"/>
      <c r="C13" s="21"/>
      <c r="D13" s="21"/>
      <c r="E13" s="21"/>
      <c r="F13" s="68">
        <v>913639.19</v>
      </c>
      <c r="G13" s="68">
        <v>1006283</v>
      </c>
      <c r="H13" s="68">
        <v>978583</v>
      </c>
      <c r="I13" s="68">
        <v>978583</v>
      </c>
      <c r="J13" s="68">
        <v>978583</v>
      </c>
    </row>
    <row r="14" spans="1:10" s="2" customFormat="1" x14ac:dyDescent="0.25">
      <c r="A14" s="104" t="s">
        <v>4</v>
      </c>
      <c r="B14" s="102"/>
      <c r="C14" s="102"/>
      <c r="D14" s="102"/>
      <c r="E14" s="102"/>
      <c r="F14" s="67">
        <v>900484.3</v>
      </c>
      <c r="G14" s="67">
        <v>987733</v>
      </c>
      <c r="H14" s="67">
        <v>967333</v>
      </c>
      <c r="I14" s="67">
        <v>967333</v>
      </c>
      <c r="J14" s="67">
        <v>967333</v>
      </c>
    </row>
    <row r="15" spans="1:10" s="2" customFormat="1" x14ac:dyDescent="0.25">
      <c r="A15" s="97" t="s">
        <v>5</v>
      </c>
      <c r="B15" s="98"/>
      <c r="C15" s="98"/>
      <c r="D15" s="98"/>
      <c r="E15" s="98"/>
      <c r="F15" s="69">
        <v>13154.89</v>
      </c>
      <c r="G15" s="69">
        <v>18550</v>
      </c>
      <c r="H15" s="69">
        <v>11250</v>
      </c>
      <c r="I15" s="69">
        <v>11250</v>
      </c>
      <c r="J15" s="69">
        <v>11250</v>
      </c>
    </row>
    <row r="16" spans="1:10" s="2" customFormat="1" x14ac:dyDescent="0.25">
      <c r="A16" s="99" t="s">
        <v>7</v>
      </c>
      <c r="B16" s="100"/>
      <c r="C16" s="100"/>
      <c r="D16" s="100"/>
      <c r="E16" s="100"/>
      <c r="F16" s="68">
        <f>SUM(F10-F13)</f>
        <v>-37108.019999999902</v>
      </c>
      <c r="G16" s="68">
        <f>SUM(G10-G13)</f>
        <v>-27242.359999999986</v>
      </c>
      <c r="H16" s="68">
        <v>40000</v>
      </c>
      <c r="I16" s="68">
        <v>40000</v>
      </c>
      <c r="J16" s="68">
        <v>40000</v>
      </c>
    </row>
    <row r="17" spans="1:10" s="2" customFormat="1" ht="18.75" x14ac:dyDescent="0.25">
      <c r="A17" s="3"/>
      <c r="B17" s="11"/>
      <c r="C17" s="11"/>
      <c r="D17" s="11"/>
      <c r="E17" s="11"/>
      <c r="F17" s="11"/>
      <c r="G17" s="11"/>
      <c r="H17" s="12"/>
      <c r="I17" s="12"/>
      <c r="J17" s="12"/>
    </row>
    <row r="18" spans="1:10" s="2" customFormat="1" ht="18" customHeight="1" x14ac:dyDescent="0.25">
      <c r="A18" s="88" t="s">
        <v>14</v>
      </c>
      <c r="B18" s="89"/>
      <c r="C18" s="89"/>
      <c r="D18" s="89"/>
      <c r="E18" s="89"/>
      <c r="F18" s="89"/>
      <c r="G18" s="89"/>
      <c r="H18" s="89"/>
      <c r="I18" s="89"/>
      <c r="J18" s="89"/>
    </row>
    <row r="19" spans="1:10" s="2" customFormat="1" ht="18.75" x14ac:dyDescent="0.25">
      <c r="A19" s="3"/>
      <c r="B19" s="11"/>
      <c r="C19" s="11"/>
      <c r="D19" s="11"/>
      <c r="E19" s="11"/>
      <c r="F19" s="11"/>
      <c r="G19" s="11"/>
      <c r="H19" s="12"/>
      <c r="I19" s="12"/>
      <c r="J19" s="12"/>
    </row>
    <row r="20" spans="1:10" s="2" customFormat="1" ht="25.5" x14ac:dyDescent="0.25">
      <c r="A20" s="105" t="s">
        <v>12</v>
      </c>
      <c r="B20" s="106"/>
      <c r="C20" s="106"/>
      <c r="D20" s="106"/>
      <c r="E20" s="106"/>
      <c r="F20" s="47" t="s">
        <v>59</v>
      </c>
      <c r="G20" s="47" t="s">
        <v>58</v>
      </c>
      <c r="H20" s="48" t="s">
        <v>55</v>
      </c>
      <c r="I20" s="48" t="s">
        <v>56</v>
      </c>
      <c r="J20" s="48" t="s">
        <v>57</v>
      </c>
    </row>
    <row r="21" spans="1:10" s="23" customFormat="1" ht="12" customHeight="1" x14ac:dyDescent="0.25">
      <c r="A21" s="90">
        <v>1</v>
      </c>
      <c r="B21" s="90"/>
      <c r="C21" s="90"/>
      <c r="D21" s="90"/>
      <c r="E21" s="90"/>
      <c r="F21" s="49">
        <v>2</v>
      </c>
      <c r="G21" s="49">
        <v>3</v>
      </c>
      <c r="H21" s="50">
        <v>4</v>
      </c>
      <c r="I21" s="50">
        <v>5</v>
      </c>
      <c r="J21" s="50">
        <v>6</v>
      </c>
    </row>
    <row r="22" spans="1:10" s="2" customFormat="1" x14ac:dyDescent="0.25">
      <c r="A22" s="97" t="s">
        <v>8</v>
      </c>
      <c r="B22" s="98"/>
      <c r="C22" s="98"/>
      <c r="D22" s="98"/>
      <c r="E22" s="98"/>
      <c r="F22" s="79"/>
      <c r="G22" s="79"/>
      <c r="H22" s="79">
        <v>0</v>
      </c>
      <c r="I22" s="79">
        <v>0</v>
      </c>
      <c r="J22" s="80">
        <v>0</v>
      </c>
    </row>
    <row r="23" spans="1:10" s="2" customFormat="1" x14ac:dyDescent="0.25">
      <c r="A23" s="97" t="s">
        <v>9</v>
      </c>
      <c r="B23" s="98"/>
      <c r="C23" s="98"/>
      <c r="D23" s="98"/>
      <c r="E23" s="98"/>
      <c r="F23" s="79"/>
      <c r="G23" s="79"/>
      <c r="H23" s="79">
        <v>0</v>
      </c>
      <c r="I23" s="79">
        <v>0</v>
      </c>
      <c r="J23" s="80">
        <v>0</v>
      </c>
    </row>
    <row r="24" spans="1:10" s="2" customFormat="1" x14ac:dyDescent="0.25">
      <c r="A24" s="99" t="s">
        <v>10</v>
      </c>
      <c r="B24" s="100"/>
      <c r="C24" s="100"/>
      <c r="D24" s="100"/>
      <c r="E24" s="100"/>
      <c r="F24" s="81">
        <f>F22-F23</f>
        <v>0</v>
      </c>
      <c r="G24" s="81">
        <f t="shared" ref="G24:J24" si="0">G22-G23</f>
        <v>0</v>
      </c>
      <c r="H24" s="81">
        <f t="shared" si="0"/>
        <v>0</v>
      </c>
      <c r="I24" s="81">
        <f t="shared" si="0"/>
        <v>0</v>
      </c>
      <c r="J24" s="81">
        <f t="shared" si="0"/>
        <v>0</v>
      </c>
    </row>
    <row r="25" spans="1:10" s="2" customFormat="1" x14ac:dyDescent="0.25">
      <c r="A25" s="99" t="s">
        <v>11</v>
      </c>
      <c r="B25" s="100"/>
      <c r="C25" s="100"/>
      <c r="D25" s="100"/>
      <c r="E25" s="100"/>
      <c r="F25" s="70">
        <f>F16+F24</f>
        <v>-37108.019999999902</v>
      </c>
      <c r="G25" s="70">
        <f t="shared" ref="G25" si="1">G16+G24</f>
        <v>-27242.359999999986</v>
      </c>
      <c r="H25" s="68">
        <v>40000</v>
      </c>
      <c r="I25" s="68">
        <v>40000</v>
      </c>
      <c r="J25" s="68">
        <v>40000</v>
      </c>
    </row>
    <row r="29" spans="1:10" x14ac:dyDescent="0.25">
      <c r="A29" s="1" t="s">
        <v>115</v>
      </c>
    </row>
    <row r="30" spans="1:10" x14ac:dyDescent="0.25">
      <c r="A30" s="1" t="s">
        <v>116</v>
      </c>
    </row>
    <row r="31" spans="1:10" x14ac:dyDescent="0.25">
      <c r="A31" s="1" t="s">
        <v>117</v>
      </c>
    </row>
    <row r="32" spans="1:10" s="2" customFormat="1" ht="18.75" x14ac:dyDescent="0.25">
      <c r="A32" s="13"/>
      <c r="B32" s="11"/>
      <c r="C32" s="11"/>
      <c r="D32" s="11"/>
      <c r="E32" s="11"/>
      <c r="F32" s="11"/>
      <c r="G32" s="11"/>
      <c r="H32" s="12"/>
      <c r="I32" s="12"/>
      <c r="J32" s="12"/>
    </row>
    <row r="33" spans="1:10" s="2" customFormat="1" ht="18" customHeight="1" x14ac:dyDescent="0.25">
      <c r="A33" s="88" t="s">
        <v>15</v>
      </c>
      <c r="B33" s="89"/>
      <c r="C33" s="89"/>
      <c r="D33" s="89"/>
      <c r="E33" s="89"/>
      <c r="F33" s="89"/>
      <c r="G33" s="89"/>
      <c r="H33" s="89"/>
      <c r="I33" s="89"/>
      <c r="J33" s="89"/>
    </row>
    <row r="34" spans="1:10" s="2" customFormat="1" ht="18" customHeight="1" x14ac:dyDescent="0.25">
      <c r="A34" s="19"/>
      <c r="B34" s="20"/>
      <c r="C34" s="20"/>
      <c r="D34" s="20"/>
      <c r="E34" s="20"/>
      <c r="F34" s="20"/>
      <c r="G34" s="20"/>
      <c r="H34" s="20"/>
      <c r="I34" s="20"/>
      <c r="J34" s="20"/>
    </row>
    <row r="35" spans="1:10" s="2" customFormat="1" ht="25.5" x14ac:dyDescent="0.25">
      <c r="A35" s="91" t="s">
        <v>21</v>
      </c>
      <c r="B35" s="92"/>
      <c r="C35" s="92"/>
      <c r="D35" s="92"/>
      <c r="E35" s="93"/>
      <c r="F35" s="47" t="s">
        <v>59</v>
      </c>
      <c r="G35" s="47" t="s">
        <v>58</v>
      </c>
      <c r="H35" s="48" t="s">
        <v>55</v>
      </c>
      <c r="I35" s="48" t="s">
        <v>56</v>
      </c>
      <c r="J35" s="48" t="s">
        <v>57</v>
      </c>
    </row>
    <row r="36" spans="1:10" s="23" customFormat="1" ht="12" customHeight="1" x14ac:dyDescent="0.25">
      <c r="A36" s="90">
        <v>1</v>
      </c>
      <c r="B36" s="90"/>
      <c r="C36" s="90"/>
      <c r="D36" s="90"/>
      <c r="E36" s="90"/>
      <c r="F36" s="49">
        <v>2</v>
      </c>
      <c r="G36" s="49">
        <v>3</v>
      </c>
      <c r="H36" s="50">
        <v>4</v>
      </c>
      <c r="I36" s="50">
        <v>5</v>
      </c>
      <c r="J36" s="50">
        <v>6</v>
      </c>
    </row>
    <row r="37" spans="1:10" s="2" customFormat="1" ht="15" customHeight="1" x14ac:dyDescent="0.25">
      <c r="A37" s="94" t="s">
        <v>16</v>
      </c>
      <c r="B37" s="95"/>
      <c r="C37" s="95"/>
      <c r="D37" s="95"/>
      <c r="E37" s="96"/>
      <c r="F37" s="82">
        <v>0</v>
      </c>
      <c r="G37" s="82">
        <v>0</v>
      </c>
      <c r="H37" s="82">
        <v>0</v>
      </c>
      <c r="I37" s="82">
        <v>0</v>
      </c>
      <c r="J37" s="83">
        <v>0</v>
      </c>
    </row>
    <row r="38" spans="1:10" s="2" customFormat="1" ht="15" customHeight="1" x14ac:dyDescent="0.25">
      <c r="A38" s="99" t="s">
        <v>17</v>
      </c>
      <c r="B38" s="100"/>
      <c r="C38" s="100"/>
      <c r="D38" s="100"/>
      <c r="E38" s="100"/>
      <c r="F38" s="71">
        <f>F25+F37</f>
        <v>-37108.019999999902</v>
      </c>
      <c r="G38" s="66">
        <v>-27242.36</v>
      </c>
      <c r="H38" s="66">
        <v>40000</v>
      </c>
      <c r="I38" s="66">
        <v>40000</v>
      </c>
      <c r="J38" s="72">
        <v>40000</v>
      </c>
    </row>
    <row r="39" spans="1:10" s="2" customFormat="1" ht="45" customHeight="1" x14ac:dyDescent="0.25">
      <c r="A39" s="108" t="s">
        <v>18</v>
      </c>
      <c r="B39" s="110"/>
      <c r="C39" s="110"/>
      <c r="D39" s="110"/>
      <c r="E39" s="111"/>
      <c r="F39" s="84">
        <f>F16+F24+F37-F38</f>
        <v>0</v>
      </c>
      <c r="G39" s="66">
        <v>-27242.36</v>
      </c>
      <c r="H39" s="84">
        <f>H16+H24+H37-H38</f>
        <v>0</v>
      </c>
      <c r="I39" s="84">
        <f>I16+I24+I37-I38</f>
        <v>0</v>
      </c>
      <c r="J39" s="85">
        <f>J16+J24+J37-J38</f>
        <v>0</v>
      </c>
    </row>
    <row r="40" spans="1:10" s="2" customFormat="1" ht="18" customHeight="1" x14ac:dyDescent="0.25">
      <c r="A40" s="18"/>
      <c r="B40" s="14"/>
      <c r="C40" s="14"/>
      <c r="D40" s="14"/>
      <c r="E40" s="14"/>
      <c r="F40" s="14"/>
      <c r="G40" s="14"/>
      <c r="H40" s="14"/>
      <c r="I40" s="14"/>
      <c r="J40" s="14"/>
    </row>
    <row r="41" spans="1:10" s="2" customFormat="1" ht="18" customHeight="1" x14ac:dyDescent="0.25">
      <c r="A41" s="112" t="s">
        <v>19</v>
      </c>
      <c r="B41" s="112"/>
      <c r="C41" s="112"/>
      <c r="D41" s="112"/>
      <c r="E41" s="112"/>
      <c r="F41" s="112"/>
      <c r="G41" s="112"/>
      <c r="H41" s="112"/>
      <c r="I41" s="112"/>
      <c r="J41" s="112"/>
    </row>
    <row r="42" spans="1:10" s="2" customFormat="1" ht="18.75" x14ac:dyDescent="0.25">
      <c r="A42" s="15"/>
      <c r="B42" s="16"/>
      <c r="C42" s="16"/>
      <c r="D42" s="16"/>
      <c r="E42" s="16"/>
      <c r="F42" s="16"/>
      <c r="G42" s="16"/>
      <c r="H42" s="17"/>
      <c r="I42" s="17"/>
      <c r="J42" s="17"/>
    </row>
    <row r="43" spans="1:10" s="2" customFormat="1" ht="25.5" x14ac:dyDescent="0.25">
      <c r="A43" s="91" t="s">
        <v>21</v>
      </c>
      <c r="B43" s="92"/>
      <c r="C43" s="92"/>
      <c r="D43" s="92"/>
      <c r="E43" s="93"/>
      <c r="F43" s="47" t="s">
        <v>59</v>
      </c>
      <c r="G43" s="47" t="s">
        <v>58</v>
      </c>
      <c r="H43" s="48" t="s">
        <v>55</v>
      </c>
      <c r="I43" s="48" t="s">
        <v>56</v>
      </c>
      <c r="J43" s="48" t="s">
        <v>57</v>
      </c>
    </row>
    <row r="44" spans="1:10" s="23" customFormat="1" ht="12" customHeight="1" x14ac:dyDescent="0.25">
      <c r="A44" s="90">
        <v>1</v>
      </c>
      <c r="B44" s="90"/>
      <c r="C44" s="90"/>
      <c r="D44" s="90"/>
      <c r="E44" s="90"/>
      <c r="F44" s="49">
        <v>2</v>
      </c>
      <c r="G44" s="49">
        <v>3</v>
      </c>
      <c r="H44" s="50">
        <v>4</v>
      </c>
      <c r="I44" s="50">
        <v>5</v>
      </c>
      <c r="J44" s="50">
        <v>6</v>
      </c>
    </row>
    <row r="45" spans="1:10" s="2" customFormat="1" x14ac:dyDescent="0.25">
      <c r="A45" s="94" t="s">
        <v>16</v>
      </c>
      <c r="B45" s="95"/>
      <c r="C45" s="95"/>
      <c r="D45" s="95"/>
      <c r="E45" s="96"/>
      <c r="F45" s="82">
        <v>0</v>
      </c>
      <c r="G45" s="82">
        <f>F48</f>
        <v>0</v>
      </c>
      <c r="H45" s="82">
        <f>G48</f>
        <v>0</v>
      </c>
      <c r="I45" s="82">
        <f>H48</f>
        <v>0</v>
      </c>
      <c r="J45" s="83">
        <f>I48</f>
        <v>0</v>
      </c>
    </row>
    <row r="46" spans="1:10" s="2" customFormat="1" ht="28.5" customHeight="1" x14ac:dyDescent="0.25">
      <c r="A46" s="94" t="s">
        <v>20</v>
      </c>
      <c r="B46" s="95"/>
      <c r="C46" s="95"/>
      <c r="D46" s="95"/>
      <c r="E46" s="96"/>
      <c r="F46" s="82">
        <v>0</v>
      </c>
      <c r="G46" s="82">
        <v>0</v>
      </c>
      <c r="H46" s="82">
        <v>0</v>
      </c>
      <c r="I46" s="82">
        <v>0</v>
      </c>
      <c r="J46" s="83">
        <v>0</v>
      </c>
    </row>
    <row r="47" spans="1:10" s="2" customFormat="1" ht="25.5" customHeight="1" x14ac:dyDescent="0.25">
      <c r="A47" s="94" t="s">
        <v>52</v>
      </c>
      <c r="B47" s="113"/>
      <c r="C47" s="113"/>
      <c r="D47" s="113"/>
      <c r="E47" s="114"/>
      <c r="F47" s="82">
        <v>0</v>
      </c>
      <c r="G47" s="82">
        <v>0</v>
      </c>
      <c r="H47" s="82">
        <v>0</v>
      </c>
      <c r="I47" s="82">
        <v>0</v>
      </c>
      <c r="J47" s="83">
        <v>0</v>
      </c>
    </row>
    <row r="48" spans="1:10" s="2" customFormat="1" ht="15" customHeight="1" x14ac:dyDescent="0.25">
      <c r="A48" s="99" t="s">
        <v>17</v>
      </c>
      <c r="B48" s="100"/>
      <c r="C48" s="100"/>
      <c r="D48" s="100"/>
      <c r="E48" s="100"/>
      <c r="F48" s="86">
        <f>F45-F46+F47</f>
        <v>0</v>
      </c>
      <c r="G48" s="86">
        <f t="shared" ref="G48:J48" si="2">G45-G46+G47</f>
        <v>0</v>
      </c>
      <c r="H48" s="86">
        <f t="shared" si="2"/>
        <v>0</v>
      </c>
      <c r="I48" s="86">
        <f t="shared" si="2"/>
        <v>0</v>
      </c>
      <c r="J48" s="87">
        <f t="shared" si="2"/>
        <v>0</v>
      </c>
    </row>
    <row r="49" ht="9" customHeight="1" x14ac:dyDescent="0.25"/>
  </sheetData>
  <mergeCells count="31">
    <mergeCell ref="A43:E43"/>
    <mergeCell ref="A45:E45"/>
    <mergeCell ref="A46:E46"/>
    <mergeCell ref="A47:E47"/>
    <mergeCell ref="A48:E48"/>
    <mergeCell ref="A44:E44"/>
    <mergeCell ref="A38:E38"/>
    <mergeCell ref="A39:E39"/>
    <mergeCell ref="A41:J41"/>
    <mergeCell ref="A21:E21"/>
    <mergeCell ref="A36:E36"/>
    <mergeCell ref="A2:J2"/>
    <mergeCell ref="A4:J4"/>
    <mergeCell ref="A6:J6"/>
    <mergeCell ref="A8:E8"/>
    <mergeCell ref="A10:E10"/>
    <mergeCell ref="A18:J18"/>
    <mergeCell ref="A9:E9"/>
    <mergeCell ref="A35:E35"/>
    <mergeCell ref="A37:E37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33:J3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3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topLeftCell="A28" zoomScaleNormal="100" workbookViewId="0">
      <selection activeCell="C43" sqref="C43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45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115" t="s">
        <v>22</v>
      </c>
      <c r="B2" s="115"/>
      <c r="C2" s="115"/>
      <c r="D2" s="115"/>
      <c r="E2" s="115"/>
      <c r="F2" s="115"/>
      <c r="G2" s="115"/>
      <c r="H2" s="44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115" t="s">
        <v>23</v>
      </c>
      <c r="B4" s="115"/>
      <c r="C4" s="115"/>
      <c r="D4" s="115"/>
      <c r="E4" s="115"/>
      <c r="F4" s="115"/>
      <c r="G4" s="115"/>
      <c r="H4" s="44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34</v>
      </c>
      <c r="B6" s="28" t="s">
        <v>21</v>
      </c>
      <c r="C6" s="47" t="s">
        <v>59</v>
      </c>
      <c r="D6" s="47" t="s">
        <v>58</v>
      </c>
      <c r="E6" s="48" t="s">
        <v>55</v>
      </c>
      <c r="F6" s="48" t="s">
        <v>56</v>
      </c>
      <c r="G6" s="48" t="s">
        <v>57</v>
      </c>
    </row>
    <row r="7" spans="1:10" s="30" customFormat="1" ht="11.25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</row>
    <row r="8" spans="1:10" x14ac:dyDescent="0.25">
      <c r="A8" s="31"/>
      <c r="B8" s="31" t="s">
        <v>24</v>
      </c>
      <c r="C8" s="59">
        <f>SUM(C9)</f>
        <v>876531.16999999993</v>
      </c>
      <c r="D8" s="59">
        <v>979040.64</v>
      </c>
      <c r="E8" s="59">
        <v>1018583</v>
      </c>
      <c r="F8" s="59">
        <v>1018583</v>
      </c>
      <c r="G8" s="59">
        <v>1018583</v>
      </c>
    </row>
    <row r="9" spans="1:10" x14ac:dyDescent="0.25">
      <c r="A9" s="31">
        <v>6</v>
      </c>
      <c r="B9" s="31" t="s">
        <v>25</v>
      </c>
      <c r="C9" s="59">
        <f>SUM(C10:C15)</f>
        <v>876531.16999999993</v>
      </c>
      <c r="D9" s="59">
        <v>979040.64</v>
      </c>
      <c r="E9" s="59">
        <f>SUM(E10:E15)</f>
        <v>1018583</v>
      </c>
      <c r="F9" s="59">
        <f>SUM(F10:F15)</f>
        <v>1018583</v>
      </c>
      <c r="G9" s="59">
        <f>SUM(G10:G15)</f>
        <v>1018583</v>
      </c>
    </row>
    <row r="10" spans="1:10" ht="25.5" x14ac:dyDescent="0.25">
      <c r="A10" s="52">
        <v>63</v>
      </c>
      <c r="B10" s="53" t="s">
        <v>26</v>
      </c>
      <c r="C10" s="60">
        <v>627211.51</v>
      </c>
      <c r="D10" s="60">
        <v>733373.64</v>
      </c>
      <c r="E10" s="60">
        <v>783000</v>
      </c>
      <c r="F10" s="60">
        <v>783000</v>
      </c>
      <c r="G10" s="60">
        <v>783000</v>
      </c>
    </row>
    <row r="11" spans="1:10" x14ac:dyDescent="0.25">
      <c r="A11" s="43">
        <v>64</v>
      </c>
      <c r="B11" s="53" t="s">
        <v>60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10" ht="25.5" x14ac:dyDescent="0.25">
      <c r="A12" s="43">
        <v>65</v>
      </c>
      <c r="B12" s="53" t="s">
        <v>61</v>
      </c>
      <c r="C12" s="60">
        <v>100696.71</v>
      </c>
      <c r="D12" s="60">
        <v>115015</v>
      </c>
      <c r="E12" s="60">
        <v>104900</v>
      </c>
      <c r="F12" s="60">
        <v>104900</v>
      </c>
      <c r="G12" s="60">
        <v>104900</v>
      </c>
    </row>
    <row r="13" spans="1:10" ht="25.5" x14ac:dyDescent="0.25">
      <c r="A13" s="43">
        <v>66</v>
      </c>
      <c r="B13" s="53" t="s">
        <v>62</v>
      </c>
      <c r="C13" s="60">
        <v>23865.84</v>
      </c>
      <c r="D13" s="60">
        <v>9500</v>
      </c>
      <c r="E13" s="60">
        <v>9500</v>
      </c>
      <c r="F13" s="60">
        <v>9500</v>
      </c>
      <c r="G13" s="60">
        <v>9500</v>
      </c>
    </row>
    <row r="14" spans="1:10" ht="25.5" x14ac:dyDescent="0.25">
      <c r="A14" s="43">
        <v>67</v>
      </c>
      <c r="B14" s="53" t="s">
        <v>63</v>
      </c>
      <c r="C14" s="62">
        <v>124106.11</v>
      </c>
      <c r="D14" s="62">
        <v>119883</v>
      </c>
      <c r="E14" s="62">
        <v>119883</v>
      </c>
      <c r="F14" s="62">
        <v>119883</v>
      </c>
      <c r="G14" s="62">
        <v>119883</v>
      </c>
    </row>
    <row r="15" spans="1:10" x14ac:dyDescent="0.25">
      <c r="A15" s="43">
        <v>68</v>
      </c>
      <c r="B15" s="53" t="s">
        <v>64</v>
      </c>
      <c r="C15" s="62">
        <v>651</v>
      </c>
      <c r="D15" s="62">
        <v>1269</v>
      </c>
      <c r="E15" s="62">
        <v>1300</v>
      </c>
      <c r="F15" s="62">
        <v>1300</v>
      </c>
      <c r="G15" s="62">
        <v>1300</v>
      </c>
    </row>
    <row r="17" spans="1:8" ht="25.5" x14ac:dyDescent="0.25">
      <c r="A17" s="27" t="s">
        <v>34</v>
      </c>
      <c r="B17" s="28" t="s">
        <v>21</v>
      </c>
      <c r="C17" s="47" t="s">
        <v>59</v>
      </c>
      <c r="D17" s="47" t="s">
        <v>58</v>
      </c>
      <c r="E17" s="48" t="s">
        <v>55</v>
      </c>
      <c r="F17" s="48" t="s">
        <v>56</v>
      </c>
      <c r="G17" s="48" t="s">
        <v>57</v>
      </c>
    </row>
    <row r="18" spans="1:8" s="30" customFormat="1" ht="11.25" x14ac:dyDescent="0.2">
      <c r="A18" s="29">
        <v>1</v>
      </c>
      <c r="B18" s="29">
        <v>2</v>
      </c>
      <c r="C18" s="29">
        <v>3</v>
      </c>
      <c r="D18" s="29">
        <v>4</v>
      </c>
      <c r="E18" s="29">
        <v>5</v>
      </c>
      <c r="F18" s="29">
        <v>6</v>
      </c>
      <c r="G18" s="29">
        <v>7</v>
      </c>
    </row>
    <row r="19" spans="1:8" x14ac:dyDescent="0.25">
      <c r="A19" s="31"/>
      <c r="B19" s="31" t="s">
        <v>28</v>
      </c>
      <c r="C19" s="59">
        <f>SUM(C20+C26)</f>
        <v>913639.19000000018</v>
      </c>
      <c r="D19" s="59">
        <f>SUM(D20+D26)</f>
        <v>1006283</v>
      </c>
      <c r="E19" s="59">
        <f>SUM(E20+E26)</f>
        <v>978583</v>
      </c>
      <c r="F19" s="59">
        <f t="shared" ref="F19:G19" si="0">SUM(F20+F26)</f>
        <v>978583</v>
      </c>
      <c r="G19" s="59">
        <f t="shared" si="0"/>
        <v>978583</v>
      </c>
    </row>
    <row r="20" spans="1:8" x14ac:dyDescent="0.25">
      <c r="A20" s="54">
        <v>3</v>
      </c>
      <c r="B20" s="54" t="s">
        <v>29</v>
      </c>
      <c r="C20" s="59">
        <f>SUM(C21:C25)</f>
        <v>900484.30000000016</v>
      </c>
      <c r="D20" s="59">
        <v>987733</v>
      </c>
      <c r="E20" s="59">
        <f>SUM(E21:E25)</f>
        <v>967333</v>
      </c>
      <c r="F20" s="59">
        <f>SUM(F21:F25)</f>
        <v>967333</v>
      </c>
      <c r="G20" s="59">
        <f>SUM(G21:G25)</f>
        <v>967333</v>
      </c>
    </row>
    <row r="21" spans="1:8" x14ac:dyDescent="0.25">
      <c r="A21" s="52">
        <v>31</v>
      </c>
      <c r="B21" s="53" t="s">
        <v>30</v>
      </c>
      <c r="C21" s="60">
        <v>627605.31000000006</v>
      </c>
      <c r="D21" s="60">
        <v>738216</v>
      </c>
      <c r="E21" s="60">
        <v>734525</v>
      </c>
      <c r="F21" s="60">
        <v>734525</v>
      </c>
      <c r="G21" s="60">
        <v>734525</v>
      </c>
    </row>
    <row r="22" spans="1:8" x14ac:dyDescent="0.25">
      <c r="A22" s="43">
        <v>32</v>
      </c>
      <c r="B22" s="33" t="s">
        <v>31</v>
      </c>
      <c r="C22" s="63">
        <v>268138.65000000002</v>
      </c>
      <c r="D22" s="63">
        <v>249467</v>
      </c>
      <c r="E22" s="63">
        <v>232758</v>
      </c>
      <c r="F22" s="63">
        <v>232758</v>
      </c>
      <c r="G22" s="63">
        <v>232758</v>
      </c>
    </row>
    <row r="23" spans="1:8" x14ac:dyDescent="0.25">
      <c r="A23" s="43">
        <v>34</v>
      </c>
      <c r="B23" s="33" t="s">
        <v>65</v>
      </c>
      <c r="C23" s="63">
        <v>88.92</v>
      </c>
      <c r="D23" s="63">
        <v>50</v>
      </c>
      <c r="E23" s="63">
        <v>50</v>
      </c>
      <c r="F23" s="63">
        <v>50</v>
      </c>
      <c r="G23" s="63">
        <v>50</v>
      </c>
    </row>
    <row r="24" spans="1:8" x14ac:dyDescent="0.25">
      <c r="A24" s="43">
        <v>36</v>
      </c>
      <c r="B24" s="33" t="s">
        <v>66</v>
      </c>
      <c r="C24" s="60">
        <v>3951.42</v>
      </c>
      <c r="D24" s="74">
        <v>0</v>
      </c>
      <c r="E24" s="74">
        <v>0</v>
      </c>
      <c r="F24" s="74">
        <v>0</v>
      </c>
      <c r="G24" s="74">
        <v>0</v>
      </c>
    </row>
    <row r="25" spans="1:8" ht="25.5" x14ac:dyDescent="0.25">
      <c r="A25" s="43">
        <v>37</v>
      </c>
      <c r="B25" s="35" t="s">
        <v>67</v>
      </c>
      <c r="C25" s="60">
        <v>700</v>
      </c>
      <c r="D25" s="74">
        <v>0</v>
      </c>
      <c r="E25" s="74">
        <v>0</v>
      </c>
      <c r="F25" s="74">
        <v>0</v>
      </c>
      <c r="G25" s="74">
        <v>0</v>
      </c>
    </row>
    <row r="26" spans="1:8" s="61" customFormat="1" ht="14.25" x14ac:dyDescent="0.2">
      <c r="A26" s="37">
        <v>4</v>
      </c>
      <c r="B26" s="55" t="s">
        <v>32</v>
      </c>
      <c r="C26" s="65">
        <f>SUM(C27)</f>
        <v>13154.89</v>
      </c>
      <c r="D26" s="65">
        <v>18550</v>
      </c>
      <c r="E26" s="65">
        <v>11250</v>
      </c>
      <c r="F26" s="65">
        <v>11250</v>
      </c>
      <c r="G26" s="65">
        <v>11250</v>
      </c>
    </row>
    <row r="27" spans="1:8" x14ac:dyDescent="0.25">
      <c r="A27" s="52">
        <v>42</v>
      </c>
      <c r="B27" s="56" t="s">
        <v>68</v>
      </c>
      <c r="C27" s="64">
        <v>13154.89</v>
      </c>
      <c r="D27" s="64">
        <v>18550</v>
      </c>
      <c r="E27" s="64">
        <v>11250</v>
      </c>
      <c r="F27" s="64">
        <v>11250</v>
      </c>
      <c r="G27" s="64">
        <v>11250</v>
      </c>
    </row>
    <row r="29" spans="1:8" ht="15.6" customHeight="1" x14ac:dyDescent="0.25">
      <c r="A29" s="115" t="s">
        <v>33</v>
      </c>
      <c r="B29" s="115"/>
      <c r="C29" s="115"/>
      <c r="D29" s="115"/>
      <c r="E29" s="115"/>
      <c r="F29" s="115"/>
      <c r="G29" s="115"/>
    </row>
    <row r="30" spans="1:8" ht="18.75" x14ac:dyDescent="0.25">
      <c r="A30" s="22"/>
      <c r="B30" s="22"/>
      <c r="C30" s="22"/>
      <c r="D30" s="22"/>
      <c r="E30" s="22"/>
      <c r="F30" s="22"/>
      <c r="G30" s="22"/>
      <c r="H30" s="22"/>
    </row>
    <row r="31" spans="1:8" ht="25.5" x14ac:dyDescent="0.25">
      <c r="A31" s="27" t="s">
        <v>34</v>
      </c>
      <c r="B31" s="28" t="s">
        <v>21</v>
      </c>
      <c r="C31" s="47" t="s">
        <v>59</v>
      </c>
      <c r="D31" s="47" t="s">
        <v>58</v>
      </c>
      <c r="E31" s="48" t="s">
        <v>55</v>
      </c>
      <c r="F31" s="48" t="s">
        <v>56</v>
      </c>
      <c r="G31" s="48" t="s">
        <v>57</v>
      </c>
    </row>
    <row r="32" spans="1:8" s="30" customFormat="1" ht="11.25" x14ac:dyDescent="0.2">
      <c r="A32" s="29">
        <v>1</v>
      </c>
      <c r="B32" s="29">
        <v>2</v>
      </c>
      <c r="C32" s="29">
        <v>3</v>
      </c>
      <c r="D32" s="29">
        <v>4</v>
      </c>
      <c r="E32" s="29">
        <v>5</v>
      </c>
      <c r="F32" s="29">
        <v>6</v>
      </c>
      <c r="G32" s="29">
        <v>7</v>
      </c>
    </row>
    <row r="33" spans="1:7" x14ac:dyDescent="0.25">
      <c r="A33" s="54"/>
      <c r="B33" s="54" t="s">
        <v>24</v>
      </c>
      <c r="C33" s="59">
        <f>SUM(C34+C36)</f>
        <v>876531.17</v>
      </c>
      <c r="D33" s="59">
        <v>979040.64</v>
      </c>
      <c r="E33" s="59">
        <f>SUM(E34+E36)</f>
        <v>1018583</v>
      </c>
      <c r="F33" s="59">
        <f>SUM(F34+F36)</f>
        <v>1018583</v>
      </c>
      <c r="G33" s="59">
        <f>SUM(G34+G36)</f>
        <v>1018583</v>
      </c>
    </row>
    <row r="34" spans="1:7" x14ac:dyDescent="0.25">
      <c r="A34" s="54">
        <v>1</v>
      </c>
      <c r="B34" s="54" t="s">
        <v>35</v>
      </c>
      <c r="C34" s="59">
        <v>900</v>
      </c>
      <c r="D34" s="77">
        <v>0</v>
      </c>
      <c r="E34" s="77">
        <v>0</v>
      </c>
      <c r="F34" s="77">
        <v>0</v>
      </c>
      <c r="G34" s="77">
        <v>0</v>
      </c>
    </row>
    <row r="35" spans="1:7" x14ac:dyDescent="0.25">
      <c r="A35" s="52">
        <v>11</v>
      </c>
      <c r="B35" s="53" t="s">
        <v>35</v>
      </c>
      <c r="C35" s="60">
        <v>900</v>
      </c>
      <c r="D35" s="74">
        <v>0</v>
      </c>
      <c r="E35" s="74">
        <v>0</v>
      </c>
      <c r="F35" s="74">
        <v>0</v>
      </c>
      <c r="G35" s="74">
        <v>0</v>
      </c>
    </row>
    <row r="36" spans="1:7" s="61" customFormat="1" ht="14.25" x14ac:dyDescent="0.2">
      <c r="A36" s="34">
        <v>4</v>
      </c>
      <c r="B36" s="54" t="s">
        <v>49</v>
      </c>
      <c r="C36" s="59">
        <f>SUM(C37:C38)</f>
        <v>875631.17</v>
      </c>
      <c r="D36" s="59">
        <v>979040.64</v>
      </c>
      <c r="E36" s="59">
        <f>SUM(E37:E38)</f>
        <v>1018583</v>
      </c>
      <c r="F36" s="59">
        <f>SUM(F37:F38)</f>
        <v>1018583</v>
      </c>
      <c r="G36" s="59">
        <f>SUM(G37:G38)</f>
        <v>1018583</v>
      </c>
    </row>
    <row r="37" spans="1:7" x14ac:dyDescent="0.25">
      <c r="A37" s="43">
        <v>48</v>
      </c>
      <c r="B37" s="35" t="s">
        <v>77</v>
      </c>
      <c r="C37" s="60">
        <v>123206.11</v>
      </c>
      <c r="D37" s="60">
        <v>119883</v>
      </c>
      <c r="E37" s="60">
        <v>119883</v>
      </c>
      <c r="F37" s="60">
        <v>119883</v>
      </c>
      <c r="G37" s="60">
        <v>119883</v>
      </c>
    </row>
    <row r="38" spans="1:7" x14ac:dyDescent="0.25">
      <c r="A38" s="43">
        <v>49</v>
      </c>
      <c r="B38" s="35" t="s">
        <v>79</v>
      </c>
      <c r="C38" s="62">
        <v>752425.06</v>
      </c>
      <c r="D38" s="62">
        <v>859157.64</v>
      </c>
      <c r="E38" s="62">
        <v>898700</v>
      </c>
      <c r="F38" s="62">
        <v>898700</v>
      </c>
      <c r="G38" s="62">
        <v>898700</v>
      </c>
    </row>
    <row r="40" spans="1:7" ht="25.5" x14ac:dyDescent="0.25">
      <c r="A40" s="27" t="s">
        <v>34</v>
      </c>
      <c r="B40" s="28" t="s">
        <v>21</v>
      </c>
      <c r="C40" s="47" t="s">
        <v>59</v>
      </c>
      <c r="D40" s="47" t="s">
        <v>58</v>
      </c>
      <c r="E40" s="48" t="s">
        <v>55</v>
      </c>
      <c r="F40" s="48" t="s">
        <v>56</v>
      </c>
      <c r="G40" s="48" t="s">
        <v>57</v>
      </c>
    </row>
    <row r="41" spans="1:7" s="30" customFormat="1" ht="11.25" x14ac:dyDescent="0.2">
      <c r="A41" s="29">
        <v>1</v>
      </c>
      <c r="B41" s="29">
        <v>2</v>
      </c>
      <c r="C41" s="29">
        <v>3</v>
      </c>
      <c r="D41" s="29">
        <v>4</v>
      </c>
      <c r="E41" s="29">
        <v>5</v>
      </c>
      <c r="F41" s="29">
        <v>6</v>
      </c>
      <c r="G41" s="29">
        <v>7</v>
      </c>
    </row>
    <row r="42" spans="1:7" x14ac:dyDescent="0.25">
      <c r="A42" s="54"/>
      <c r="B42" s="54" t="s">
        <v>28</v>
      </c>
      <c r="C42" s="59">
        <f>SUM(C43+C45)</f>
        <v>913639.19</v>
      </c>
      <c r="D42" s="59">
        <v>1006283</v>
      </c>
      <c r="E42" s="59">
        <f>SUM(E43+E45)</f>
        <v>978583</v>
      </c>
      <c r="F42" s="59">
        <f>SUM(F43+F45)</f>
        <v>978583</v>
      </c>
      <c r="G42" s="59">
        <f>SUM(G43+G45)</f>
        <v>978583</v>
      </c>
    </row>
    <row r="43" spans="1:7" x14ac:dyDescent="0.25">
      <c r="A43" s="54">
        <v>1</v>
      </c>
      <c r="B43" s="54" t="s">
        <v>35</v>
      </c>
      <c r="C43" s="59">
        <v>900</v>
      </c>
      <c r="D43" s="77">
        <v>0</v>
      </c>
      <c r="E43" s="77">
        <v>0</v>
      </c>
      <c r="F43" s="77">
        <v>0</v>
      </c>
      <c r="G43" s="77">
        <v>0</v>
      </c>
    </row>
    <row r="44" spans="1:7" x14ac:dyDescent="0.25">
      <c r="A44" s="52">
        <v>11</v>
      </c>
      <c r="B44" s="53" t="s">
        <v>35</v>
      </c>
      <c r="C44" s="60">
        <v>900</v>
      </c>
      <c r="D44" s="74">
        <v>0</v>
      </c>
      <c r="E44" s="74">
        <v>0</v>
      </c>
      <c r="F44" s="74">
        <v>0</v>
      </c>
      <c r="G44" s="74">
        <v>0</v>
      </c>
    </row>
    <row r="45" spans="1:7" x14ac:dyDescent="0.25">
      <c r="A45" s="34">
        <v>4</v>
      </c>
      <c r="B45" s="54" t="s">
        <v>49</v>
      </c>
      <c r="C45" s="59">
        <f>SUM(C46:C47)</f>
        <v>912739.19</v>
      </c>
      <c r="D45" s="59">
        <v>1006283</v>
      </c>
      <c r="E45" s="59">
        <f>SUM(E46:E47)</f>
        <v>978583</v>
      </c>
      <c r="F45" s="59">
        <f>SUM(F46:F47)</f>
        <v>978583</v>
      </c>
      <c r="G45" s="59">
        <f>SUM(G46:G47)</f>
        <v>978583</v>
      </c>
    </row>
    <row r="46" spans="1:7" x14ac:dyDescent="0.25">
      <c r="A46" s="43">
        <v>48</v>
      </c>
      <c r="B46" s="35" t="s">
        <v>77</v>
      </c>
      <c r="C46" s="60">
        <v>123206.11</v>
      </c>
      <c r="D46" s="60">
        <v>119883</v>
      </c>
      <c r="E46" s="60">
        <v>119883</v>
      </c>
      <c r="F46" s="60">
        <v>119883</v>
      </c>
      <c r="G46" s="60">
        <v>119883</v>
      </c>
    </row>
    <row r="47" spans="1:7" x14ac:dyDescent="0.25">
      <c r="A47" s="43">
        <v>49</v>
      </c>
      <c r="B47" s="35" t="s">
        <v>79</v>
      </c>
      <c r="C47" s="62">
        <v>789533.08</v>
      </c>
      <c r="D47" s="62">
        <v>886400</v>
      </c>
      <c r="E47" s="62">
        <v>858700</v>
      </c>
      <c r="F47" s="62">
        <v>858700</v>
      </c>
      <c r="G47" s="62">
        <v>858700</v>
      </c>
    </row>
    <row r="50" spans="1:7" ht="15.75" x14ac:dyDescent="0.25">
      <c r="B50" s="115" t="s">
        <v>37</v>
      </c>
      <c r="C50" s="115"/>
      <c r="D50" s="115"/>
      <c r="E50" s="115"/>
      <c r="F50" s="115"/>
      <c r="G50" s="115"/>
    </row>
    <row r="51" spans="1:7" ht="18.75" x14ac:dyDescent="0.25">
      <c r="B51" s="22"/>
      <c r="C51" s="22"/>
      <c r="D51" s="22"/>
      <c r="E51" s="22"/>
      <c r="F51" s="22"/>
      <c r="G51" s="22"/>
    </row>
    <row r="52" spans="1:7" ht="25.5" x14ac:dyDescent="0.25">
      <c r="A52" s="27" t="s">
        <v>34</v>
      </c>
      <c r="B52" s="28" t="s">
        <v>21</v>
      </c>
      <c r="C52" s="47" t="s">
        <v>59</v>
      </c>
      <c r="D52" s="47" t="s">
        <v>58</v>
      </c>
      <c r="E52" s="48" t="s">
        <v>55</v>
      </c>
      <c r="F52" s="48" t="s">
        <v>56</v>
      </c>
      <c r="G52" s="48" t="s">
        <v>57</v>
      </c>
    </row>
    <row r="53" spans="1:7" x14ac:dyDescent="0.25">
      <c r="A53" s="29">
        <v>1</v>
      </c>
      <c r="B53" s="29">
        <v>2</v>
      </c>
      <c r="C53" s="29">
        <v>3</v>
      </c>
      <c r="D53" s="29">
        <v>4</v>
      </c>
      <c r="E53" s="29">
        <v>5</v>
      </c>
      <c r="F53" s="29">
        <v>6</v>
      </c>
      <c r="G53" s="29">
        <v>7</v>
      </c>
    </row>
    <row r="54" spans="1:7" x14ac:dyDescent="0.25">
      <c r="A54" s="57"/>
      <c r="B54" s="54" t="s">
        <v>28</v>
      </c>
      <c r="C54" s="59">
        <v>913639.19</v>
      </c>
      <c r="D54" s="59">
        <v>1006283</v>
      </c>
      <c r="E54" s="59">
        <v>978583</v>
      </c>
      <c r="F54" s="59">
        <v>978583</v>
      </c>
      <c r="G54" s="59">
        <v>978583</v>
      </c>
    </row>
    <row r="55" spans="1:7" x14ac:dyDescent="0.25">
      <c r="A55" s="57" t="s">
        <v>110</v>
      </c>
      <c r="B55" s="54" t="s">
        <v>111</v>
      </c>
      <c r="C55" s="59">
        <v>913639.19</v>
      </c>
      <c r="D55" s="59">
        <v>1006283</v>
      </c>
      <c r="E55" s="59">
        <v>978583</v>
      </c>
      <c r="F55" s="59">
        <v>978583</v>
      </c>
      <c r="G55" s="59">
        <v>978583</v>
      </c>
    </row>
    <row r="56" spans="1:7" x14ac:dyDescent="0.25">
      <c r="A56" s="58" t="s">
        <v>112</v>
      </c>
      <c r="B56" s="53" t="s">
        <v>113</v>
      </c>
      <c r="C56" s="60">
        <v>913639.19</v>
      </c>
      <c r="D56" s="60">
        <v>1006283</v>
      </c>
      <c r="E56" s="60">
        <v>978583</v>
      </c>
      <c r="F56" s="60">
        <v>978583</v>
      </c>
      <c r="G56" s="60">
        <v>978583</v>
      </c>
    </row>
  </sheetData>
  <mergeCells count="4">
    <mergeCell ref="B50:G50"/>
    <mergeCell ref="A2:G2"/>
    <mergeCell ref="A4:G4"/>
    <mergeCell ref="A29:G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7" max="6" man="1"/>
    <brk id="4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D26" sqref="D26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45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115" t="s">
        <v>38</v>
      </c>
      <c r="B2" s="115"/>
      <c r="C2" s="115"/>
      <c r="D2" s="115"/>
      <c r="E2" s="115"/>
      <c r="F2" s="115"/>
      <c r="G2" s="115"/>
      <c r="H2" s="44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115" t="s">
        <v>39</v>
      </c>
      <c r="B4" s="115"/>
      <c r="C4" s="115"/>
      <c r="D4" s="115"/>
      <c r="E4" s="115"/>
      <c r="F4" s="115"/>
      <c r="G4" s="115"/>
      <c r="H4" s="44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34</v>
      </c>
      <c r="B6" s="28" t="s">
        <v>21</v>
      </c>
      <c r="C6" s="47" t="s">
        <v>59</v>
      </c>
      <c r="D6" s="47" t="s">
        <v>58</v>
      </c>
      <c r="E6" s="48" t="s">
        <v>55</v>
      </c>
      <c r="F6" s="48" t="s">
        <v>56</v>
      </c>
      <c r="G6" s="48" t="s">
        <v>57</v>
      </c>
    </row>
    <row r="7" spans="1:10" s="30" customFormat="1" ht="11.25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</row>
    <row r="8" spans="1:10" x14ac:dyDescent="0.25">
      <c r="A8" s="31">
        <v>8</v>
      </c>
      <c r="B8" s="31" t="s">
        <v>40</v>
      </c>
      <c r="C8" s="74">
        <v>0</v>
      </c>
      <c r="D8" s="74">
        <v>0</v>
      </c>
      <c r="E8" s="73">
        <v>0</v>
      </c>
      <c r="F8" s="73">
        <v>0</v>
      </c>
      <c r="G8" s="73">
        <v>0</v>
      </c>
    </row>
    <row r="9" spans="1:10" x14ac:dyDescent="0.25">
      <c r="A9" s="42">
        <v>84</v>
      </c>
      <c r="B9" s="32" t="s">
        <v>41</v>
      </c>
      <c r="C9" s="74"/>
      <c r="D9" s="74"/>
      <c r="E9" s="73"/>
      <c r="F9" s="73"/>
      <c r="G9" s="73"/>
    </row>
    <row r="10" spans="1:10" x14ac:dyDescent="0.25">
      <c r="A10" s="42" t="s">
        <v>27</v>
      </c>
      <c r="B10" s="36"/>
      <c r="C10" s="74"/>
      <c r="D10" s="74"/>
      <c r="E10" s="73"/>
      <c r="F10" s="73"/>
      <c r="G10" s="73"/>
    </row>
    <row r="11" spans="1:10" x14ac:dyDescent="0.25">
      <c r="A11" s="31">
        <v>5</v>
      </c>
      <c r="B11" s="38" t="s">
        <v>42</v>
      </c>
      <c r="C11" s="74">
        <v>0</v>
      </c>
      <c r="D11" s="74">
        <v>0</v>
      </c>
      <c r="E11" s="73">
        <v>0</v>
      </c>
      <c r="F11" s="73">
        <v>0</v>
      </c>
      <c r="G11" s="73">
        <v>0</v>
      </c>
    </row>
    <row r="12" spans="1:10" x14ac:dyDescent="0.25">
      <c r="A12" s="42">
        <v>54</v>
      </c>
      <c r="B12" s="39" t="s">
        <v>43</v>
      </c>
      <c r="C12" s="75"/>
      <c r="D12" s="75"/>
      <c r="E12" s="73"/>
      <c r="F12" s="73"/>
      <c r="G12" s="73"/>
    </row>
    <row r="13" spans="1:10" x14ac:dyDescent="0.25">
      <c r="A13" s="42" t="s">
        <v>27</v>
      </c>
      <c r="B13" s="38"/>
      <c r="C13" s="75"/>
      <c r="D13" s="75"/>
      <c r="E13" s="73"/>
      <c r="F13" s="73"/>
      <c r="G13" s="73"/>
    </row>
    <row r="16" spans="1:10" ht="15.75" x14ac:dyDescent="0.25">
      <c r="B16" s="115" t="s">
        <v>44</v>
      </c>
      <c r="C16" s="115"/>
      <c r="D16" s="115"/>
      <c r="E16" s="115"/>
      <c r="F16" s="115"/>
      <c r="G16" s="115"/>
    </row>
    <row r="17" spans="1:7" ht="18.75" x14ac:dyDescent="0.25">
      <c r="B17" s="22"/>
      <c r="C17" s="22"/>
      <c r="D17" s="22"/>
      <c r="E17" s="22"/>
      <c r="F17" s="22"/>
      <c r="G17" s="22"/>
    </row>
    <row r="18" spans="1:7" ht="25.5" x14ac:dyDescent="0.25">
      <c r="A18" s="27" t="s">
        <v>34</v>
      </c>
      <c r="B18" s="28" t="s">
        <v>21</v>
      </c>
      <c r="C18" s="47" t="s">
        <v>59</v>
      </c>
      <c r="D18" s="47" t="s">
        <v>58</v>
      </c>
      <c r="E18" s="48" t="s">
        <v>55</v>
      </c>
      <c r="F18" s="48" t="s">
        <v>56</v>
      </c>
      <c r="G18" s="48" t="s">
        <v>57</v>
      </c>
    </row>
    <row r="19" spans="1:7" ht="10.15" customHeight="1" x14ac:dyDescent="0.25">
      <c r="A19" s="29">
        <v>1</v>
      </c>
      <c r="B19" s="29">
        <v>2</v>
      </c>
      <c r="C19" s="29">
        <v>3</v>
      </c>
      <c r="D19" s="29">
        <v>4</v>
      </c>
      <c r="E19" s="29">
        <v>5</v>
      </c>
      <c r="F19" s="29">
        <v>6</v>
      </c>
      <c r="G19" s="29">
        <v>7</v>
      </c>
    </row>
    <row r="20" spans="1:7" x14ac:dyDescent="0.25">
      <c r="A20" s="31">
        <v>8</v>
      </c>
      <c r="B20" s="31" t="s">
        <v>50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42">
        <v>81</v>
      </c>
      <c r="B21" s="32" t="s">
        <v>51</v>
      </c>
      <c r="C21" s="74"/>
      <c r="D21" s="74"/>
      <c r="E21" s="74"/>
      <c r="F21" s="74"/>
      <c r="G21" s="74"/>
    </row>
    <row r="22" spans="1:7" x14ac:dyDescent="0.25">
      <c r="A22" s="51" t="s">
        <v>27</v>
      </c>
      <c r="B22" s="32"/>
      <c r="C22" s="76"/>
      <c r="D22" s="76"/>
      <c r="E22" s="76"/>
      <c r="F22" s="76"/>
      <c r="G22" s="76"/>
    </row>
    <row r="23" spans="1:7" x14ac:dyDescent="0.25">
      <c r="A23" s="46"/>
      <c r="B23" s="41"/>
      <c r="C23" s="76"/>
      <c r="D23" s="76"/>
      <c r="E23" s="76"/>
      <c r="F23" s="76"/>
      <c r="G23" s="76"/>
    </row>
    <row r="24" spans="1:7" x14ac:dyDescent="0.25">
      <c r="A24" s="46"/>
      <c r="B24" s="31" t="s">
        <v>45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31">
        <v>1</v>
      </c>
      <c r="B25" s="31" t="s">
        <v>35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42">
        <v>11</v>
      </c>
      <c r="B26" s="32" t="s">
        <v>35</v>
      </c>
      <c r="C26" s="74"/>
      <c r="D26" s="74"/>
      <c r="E26" s="74"/>
      <c r="F26" s="74"/>
      <c r="G26" s="74"/>
    </row>
    <row r="27" spans="1:7" x14ac:dyDescent="0.25">
      <c r="A27" s="51" t="s">
        <v>27</v>
      </c>
      <c r="B27" s="40"/>
      <c r="C27" s="76"/>
      <c r="D27" s="76"/>
      <c r="E27" s="76"/>
      <c r="F27" s="76"/>
      <c r="G27" s="76"/>
    </row>
    <row r="28" spans="1:7" x14ac:dyDescent="0.25">
      <c r="A28" s="31">
        <v>3</v>
      </c>
      <c r="B28" s="31" t="s">
        <v>36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</row>
    <row r="29" spans="1:7" x14ac:dyDescent="0.25">
      <c r="A29" s="42">
        <v>31</v>
      </c>
      <c r="B29" s="32" t="s">
        <v>36</v>
      </c>
      <c r="C29" s="74"/>
      <c r="D29" s="74"/>
      <c r="E29" s="74"/>
      <c r="F29" s="74"/>
      <c r="G29" s="74"/>
    </row>
    <row r="30" spans="1:7" x14ac:dyDescent="0.25">
      <c r="A30" s="31">
        <v>4</v>
      </c>
      <c r="B30" s="31" t="s">
        <v>49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</row>
    <row r="31" spans="1:7" x14ac:dyDescent="0.25">
      <c r="A31" s="42">
        <v>43</v>
      </c>
      <c r="B31" s="32" t="s">
        <v>48</v>
      </c>
      <c r="C31" s="74"/>
      <c r="D31" s="74"/>
      <c r="E31" s="74"/>
      <c r="F31" s="74"/>
      <c r="G31" s="74"/>
    </row>
    <row r="32" spans="1:7" x14ac:dyDescent="0.25">
      <c r="A32" s="42" t="s">
        <v>27</v>
      </c>
      <c r="B32" s="32"/>
      <c r="C32" s="74"/>
      <c r="D32" s="74"/>
      <c r="E32" s="74"/>
      <c r="F32" s="74"/>
      <c r="G32" s="74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A712-0A77-47F7-AA7F-B462F3AE024C}">
  <dimension ref="A1:G47"/>
  <sheetViews>
    <sheetView tabSelected="1" topLeftCell="A16" workbookViewId="0">
      <selection activeCell="A44" sqref="A44:XFD44"/>
    </sheetView>
  </sheetViews>
  <sheetFormatPr defaultRowHeight="15" x14ac:dyDescent="0.25"/>
  <cols>
    <col min="1" max="1" width="22.140625" customWidth="1"/>
    <col min="2" max="2" width="31.42578125" customWidth="1"/>
    <col min="3" max="7" width="15.140625" customWidth="1"/>
  </cols>
  <sheetData>
    <row r="1" spans="1:7" s="118" customFormat="1" ht="11.25" x14ac:dyDescent="0.2">
      <c r="A1" s="116" t="s">
        <v>46</v>
      </c>
      <c r="B1" s="117"/>
      <c r="C1" s="117"/>
      <c r="D1" s="117"/>
      <c r="E1" s="117"/>
      <c r="F1" s="117"/>
      <c r="G1" s="117"/>
    </row>
    <row r="2" spans="1:7" s="118" customFormat="1" ht="11.25" x14ac:dyDescent="0.2">
      <c r="A2" s="119"/>
      <c r="B2" s="119"/>
      <c r="C2" s="119"/>
      <c r="D2" s="119"/>
      <c r="E2" s="119"/>
      <c r="F2" s="120"/>
      <c r="G2" s="120"/>
    </row>
    <row r="3" spans="1:7" s="118" customFormat="1" ht="21" x14ac:dyDescent="0.2">
      <c r="A3" s="121" t="s">
        <v>47</v>
      </c>
      <c r="B3" s="121" t="s">
        <v>21</v>
      </c>
      <c r="C3" s="122" t="s">
        <v>59</v>
      </c>
      <c r="D3" s="122" t="s">
        <v>58</v>
      </c>
      <c r="E3" s="121" t="s">
        <v>55</v>
      </c>
      <c r="F3" s="121" t="s">
        <v>56</v>
      </c>
      <c r="G3" s="121" t="s">
        <v>57</v>
      </c>
    </row>
    <row r="4" spans="1:7" s="30" customFormat="1" ht="11.25" x14ac:dyDescent="0.2">
      <c r="A4" s="29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</row>
    <row r="5" spans="1:7" s="118" customFormat="1" ht="21" x14ac:dyDescent="0.2">
      <c r="A5" s="123" t="s">
        <v>69</v>
      </c>
      <c r="B5" s="123" t="s">
        <v>70</v>
      </c>
      <c r="C5" s="124">
        <v>913639.19</v>
      </c>
      <c r="D5" s="124">
        <v>1006283</v>
      </c>
      <c r="E5" s="124">
        <v>978583</v>
      </c>
      <c r="F5" s="124">
        <v>978583</v>
      </c>
      <c r="G5" s="124">
        <v>978583</v>
      </c>
    </row>
    <row r="6" spans="1:7" s="118" customFormat="1" ht="21" x14ac:dyDescent="0.2">
      <c r="A6" s="125" t="s">
        <v>71</v>
      </c>
      <c r="B6" s="123" t="s">
        <v>72</v>
      </c>
      <c r="C6" s="124">
        <v>913639.19</v>
      </c>
      <c r="D6" s="124">
        <v>1006283</v>
      </c>
      <c r="E6" s="124">
        <v>978583</v>
      </c>
      <c r="F6" s="124">
        <v>978583</v>
      </c>
      <c r="G6" s="124">
        <v>978583</v>
      </c>
    </row>
    <row r="7" spans="1:7" s="118" customFormat="1" ht="11.25" x14ac:dyDescent="0.2">
      <c r="A7" s="126" t="s">
        <v>73</v>
      </c>
      <c r="B7" s="127" t="s">
        <v>35</v>
      </c>
      <c r="C7" s="128">
        <v>900</v>
      </c>
      <c r="D7" s="129">
        <v>0</v>
      </c>
      <c r="E7" s="129">
        <v>0</v>
      </c>
      <c r="F7" s="129">
        <v>0</v>
      </c>
      <c r="G7" s="129">
        <v>0</v>
      </c>
    </row>
    <row r="8" spans="1:7" s="118" customFormat="1" ht="11.25" x14ac:dyDescent="0.2">
      <c r="A8" s="126" t="s">
        <v>74</v>
      </c>
      <c r="B8" s="127" t="s">
        <v>35</v>
      </c>
      <c r="C8" s="128">
        <v>900</v>
      </c>
      <c r="D8" s="129">
        <v>0</v>
      </c>
      <c r="E8" s="129">
        <v>0</v>
      </c>
      <c r="F8" s="129">
        <v>0</v>
      </c>
      <c r="G8" s="129">
        <v>0</v>
      </c>
    </row>
    <row r="9" spans="1:7" s="130" customFormat="1" ht="11.25" x14ac:dyDescent="0.2">
      <c r="A9" s="126" t="s">
        <v>75</v>
      </c>
      <c r="B9" s="127" t="s">
        <v>49</v>
      </c>
      <c r="C9" s="128">
        <f>SUM(C10:C11)</f>
        <v>912739.19</v>
      </c>
      <c r="D9" s="128">
        <v>1006283</v>
      </c>
      <c r="E9" s="128">
        <v>978583</v>
      </c>
      <c r="F9" s="128">
        <v>978583</v>
      </c>
      <c r="G9" s="128">
        <v>978583</v>
      </c>
    </row>
    <row r="10" spans="1:7" s="118" customFormat="1" ht="11.25" x14ac:dyDescent="0.2">
      <c r="A10" s="126" t="s">
        <v>76</v>
      </c>
      <c r="B10" s="127" t="s">
        <v>77</v>
      </c>
      <c r="C10" s="128">
        <v>123206.11</v>
      </c>
      <c r="D10" s="128">
        <v>119883</v>
      </c>
      <c r="E10" s="128">
        <v>119883</v>
      </c>
      <c r="F10" s="128">
        <v>119883</v>
      </c>
      <c r="G10" s="128">
        <v>119883</v>
      </c>
    </row>
    <row r="11" spans="1:7" s="118" customFormat="1" ht="22.5" x14ac:dyDescent="0.2">
      <c r="A11" s="126" t="s">
        <v>78</v>
      </c>
      <c r="B11" s="127" t="s">
        <v>79</v>
      </c>
      <c r="C11" s="128">
        <v>789533.08</v>
      </c>
      <c r="D11" s="128">
        <v>886400</v>
      </c>
      <c r="E11" s="128">
        <v>858700</v>
      </c>
      <c r="F11" s="128">
        <v>858700</v>
      </c>
      <c r="G11" s="128">
        <v>858700</v>
      </c>
    </row>
    <row r="12" spans="1:7" s="118" customFormat="1" ht="21" x14ac:dyDescent="0.2">
      <c r="A12" s="131" t="s">
        <v>80</v>
      </c>
      <c r="B12" s="123" t="s">
        <v>81</v>
      </c>
      <c r="C12" s="124">
        <f>SUM(C13+C18+C23)</f>
        <v>123206.11</v>
      </c>
      <c r="D12" s="124">
        <v>119883</v>
      </c>
      <c r="E12" s="124">
        <v>119883</v>
      </c>
      <c r="F12" s="124">
        <v>119883</v>
      </c>
      <c r="G12" s="124">
        <v>119883</v>
      </c>
    </row>
    <row r="13" spans="1:7" s="118" customFormat="1" ht="31.5" x14ac:dyDescent="0.2">
      <c r="A13" s="132" t="s">
        <v>82</v>
      </c>
      <c r="B13" s="123" t="s">
        <v>83</v>
      </c>
      <c r="C13" s="124">
        <v>9005.8799999999992</v>
      </c>
      <c r="D13" s="124">
        <v>9131.7000000000007</v>
      </c>
      <c r="E13" s="124">
        <v>9132</v>
      </c>
      <c r="F13" s="124">
        <v>9132</v>
      </c>
      <c r="G13" s="124">
        <v>9132</v>
      </c>
    </row>
    <row r="14" spans="1:7" s="118" customFormat="1" ht="11.25" x14ac:dyDescent="0.2">
      <c r="A14" s="133" t="s">
        <v>84</v>
      </c>
      <c r="B14" s="127" t="s">
        <v>49</v>
      </c>
      <c r="C14" s="128">
        <v>9005.8799999999992</v>
      </c>
      <c r="D14" s="128">
        <v>9131.7000000000007</v>
      </c>
      <c r="E14" s="128">
        <v>9132</v>
      </c>
      <c r="F14" s="128">
        <v>9132</v>
      </c>
      <c r="G14" s="128">
        <v>9132</v>
      </c>
    </row>
    <row r="15" spans="1:7" s="118" customFormat="1" ht="11.25" x14ac:dyDescent="0.2">
      <c r="A15" s="133" t="s">
        <v>76</v>
      </c>
      <c r="B15" s="127" t="s">
        <v>77</v>
      </c>
      <c r="C15" s="128">
        <v>9005.8799999999992</v>
      </c>
      <c r="D15" s="128">
        <v>9131.7000000000007</v>
      </c>
      <c r="E15" s="128">
        <v>9132</v>
      </c>
      <c r="F15" s="128">
        <v>9132</v>
      </c>
      <c r="G15" s="128">
        <v>9132</v>
      </c>
    </row>
    <row r="16" spans="1:7" s="118" customFormat="1" ht="11.25" x14ac:dyDescent="0.2">
      <c r="A16" s="134" t="s">
        <v>85</v>
      </c>
      <c r="B16" s="135" t="s">
        <v>29</v>
      </c>
      <c r="C16" s="128">
        <v>9005.8799999999992</v>
      </c>
      <c r="D16" s="128">
        <v>9131.7000000000007</v>
      </c>
      <c r="E16" s="128">
        <v>9132</v>
      </c>
      <c r="F16" s="128">
        <v>9132</v>
      </c>
      <c r="G16" s="128">
        <v>9132</v>
      </c>
    </row>
    <row r="17" spans="1:7" s="118" customFormat="1" ht="11.25" x14ac:dyDescent="0.2">
      <c r="A17" s="136" t="s">
        <v>86</v>
      </c>
      <c r="B17" s="135" t="s">
        <v>87</v>
      </c>
      <c r="C17" s="128">
        <v>9005.8799999999992</v>
      </c>
      <c r="D17" s="128">
        <v>9131.7000000000007</v>
      </c>
      <c r="E17" s="128">
        <v>9132</v>
      </c>
      <c r="F17" s="128">
        <v>9132</v>
      </c>
      <c r="G17" s="128">
        <v>9132</v>
      </c>
    </row>
    <row r="18" spans="1:7" s="118" customFormat="1" ht="21" x14ac:dyDescent="0.2">
      <c r="A18" s="132" t="s">
        <v>88</v>
      </c>
      <c r="B18" s="123" t="s">
        <v>89</v>
      </c>
      <c r="C18" s="124">
        <v>105931.29</v>
      </c>
      <c r="D18" s="124">
        <v>102101.3</v>
      </c>
      <c r="E18" s="124">
        <v>102010</v>
      </c>
      <c r="F18" s="124">
        <v>102010</v>
      </c>
      <c r="G18" s="124">
        <v>102010</v>
      </c>
    </row>
    <row r="19" spans="1:7" s="118" customFormat="1" ht="11.25" x14ac:dyDescent="0.2">
      <c r="A19" s="133" t="s">
        <v>84</v>
      </c>
      <c r="B19" s="127" t="s">
        <v>49</v>
      </c>
      <c r="C19" s="128">
        <v>105931.29</v>
      </c>
      <c r="D19" s="128">
        <v>102101.3</v>
      </c>
      <c r="E19" s="128">
        <v>102010</v>
      </c>
      <c r="F19" s="128">
        <v>102010</v>
      </c>
      <c r="G19" s="128">
        <v>102010</v>
      </c>
    </row>
    <row r="20" spans="1:7" s="118" customFormat="1" ht="11.25" x14ac:dyDescent="0.2">
      <c r="A20" s="133" t="s">
        <v>76</v>
      </c>
      <c r="B20" s="127" t="s">
        <v>77</v>
      </c>
      <c r="C20" s="128">
        <v>105931.29</v>
      </c>
      <c r="D20" s="128">
        <v>102101.3</v>
      </c>
      <c r="E20" s="128">
        <v>102010</v>
      </c>
      <c r="F20" s="128">
        <v>102010</v>
      </c>
      <c r="G20" s="128">
        <v>102010</v>
      </c>
    </row>
    <row r="21" spans="1:7" s="130" customFormat="1" ht="11.25" x14ac:dyDescent="0.2">
      <c r="A21" s="134" t="s">
        <v>85</v>
      </c>
      <c r="B21" s="135" t="s">
        <v>29</v>
      </c>
      <c r="C21" s="128">
        <v>105931.29</v>
      </c>
      <c r="D21" s="128">
        <v>102101.3</v>
      </c>
      <c r="E21" s="128">
        <v>102010</v>
      </c>
      <c r="F21" s="128">
        <v>102010</v>
      </c>
      <c r="G21" s="128">
        <v>102010</v>
      </c>
    </row>
    <row r="22" spans="1:7" s="118" customFormat="1" ht="11.25" x14ac:dyDescent="0.2">
      <c r="A22" s="136" t="s">
        <v>86</v>
      </c>
      <c r="B22" s="135" t="s">
        <v>87</v>
      </c>
      <c r="C22" s="128">
        <v>105931.29</v>
      </c>
      <c r="D22" s="128">
        <v>102101.3</v>
      </c>
      <c r="E22" s="128">
        <v>102010</v>
      </c>
      <c r="F22" s="128">
        <v>102010</v>
      </c>
      <c r="G22" s="128">
        <v>102010</v>
      </c>
    </row>
    <row r="23" spans="1:7" s="118" customFormat="1" ht="21" x14ac:dyDescent="0.2">
      <c r="A23" s="131" t="s">
        <v>90</v>
      </c>
      <c r="B23" s="123" t="s">
        <v>91</v>
      </c>
      <c r="C23" s="124">
        <v>8268.94</v>
      </c>
      <c r="D23" s="124">
        <v>8741</v>
      </c>
      <c r="E23" s="124">
        <v>8741</v>
      </c>
      <c r="F23" s="124">
        <v>8741</v>
      </c>
      <c r="G23" s="124">
        <v>8741</v>
      </c>
    </row>
    <row r="24" spans="1:7" s="118" customFormat="1" ht="11.25" x14ac:dyDescent="0.2">
      <c r="A24" s="133" t="s">
        <v>84</v>
      </c>
      <c r="B24" s="127" t="s">
        <v>49</v>
      </c>
      <c r="C24" s="128">
        <v>8268.94</v>
      </c>
      <c r="D24" s="128">
        <v>8741</v>
      </c>
      <c r="E24" s="128">
        <v>8741</v>
      </c>
      <c r="F24" s="128">
        <v>8741</v>
      </c>
      <c r="G24" s="128">
        <v>8741</v>
      </c>
    </row>
    <row r="25" spans="1:7" s="118" customFormat="1" ht="11.25" x14ac:dyDescent="0.2">
      <c r="A25" s="133" t="s">
        <v>76</v>
      </c>
      <c r="B25" s="127" t="s">
        <v>77</v>
      </c>
      <c r="C25" s="128">
        <v>8268.94</v>
      </c>
      <c r="D25" s="128">
        <v>8741</v>
      </c>
      <c r="E25" s="128">
        <v>8741</v>
      </c>
      <c r="F25" s="128">
        <v>8741</v>
      </c>
      <c r="G25" s="128">
        <v>8741</v>
      </c>
    </row>
    <row r="26" spans="1:7" s="118" customFormat="1" ht="11.25" x14ac:dyDescent="0.2">
      <c r="A26" s="134" t="s">
        <v>85</v>
      </c>
      <c r="B26" s="135" t="s">
        <v>29</v>
      </c>
      <c r="C26" s="128">
        <v>8268.94</v>
      </c>
      <c r="D26" s="128">
        <v>8741</v>
      </c>
      <c r="E26" s="128">
        <v>8741</v>
      </c>
      <c r="F26" s="128">
        <v>8741</v>
      </c>
      <c r="G26" s="128">
        <v>8741</v>
      </c>
    </row>
    <row r="27" spans="1:7" s="118" customFormat="1" ht="11.25" x14ac:dyDescent="0.2">
      <c r="A27" s="136" t="s">
        <v>86</v>
      </c>
      <c r="B27" s="135" t="s">
        <v>87</v>
      </c>
      <c r="C27" s="128">
        <v>8268.94</v>
      </c>
      <c r="D27" s="128">
        <v>8741</v>
      </c>
      <c r="E27" s="128">
        <v>8741</v>
      </c>
      <c r="F27" s="128">
        <v>8741</v>
      </c>
      <c r="G27" s="128">
        <v>8741</v>
      </c>
    </row>
    <row r="28" spans="1:7" s="118" customFormat="1" ht="21" x14ac:dyDescent="0.2">
      <c r="A28" s="131" t="s">
        <v>92</v>
      </c>
      <c r="B28" s="123" t="s">
        <v>93</v>
      </c>
      <c r="C28" s="124">
        <v>900</v>
      </c>
      <c r="D28" s="137">
        <v>0</v>
      </c>
      <c r="E28" s="137">
        <v>0</v>
      </c>
      <c r="F28" s="137">
        <v>0</v>
      </c>
      <c r="G28" s="137">
        <v>0</v>
      </c>
    </row>
    <row r="29" spans="1:7" s="118" customFormat="1" ht="11.25" x14ac:dyDescent="0.2">
      <c r="A29" s="132" t="s">
        <v>94</v>
      </c>
      <c r="B29" s="123" t="s">
        <v>95</v>
      </c>
      <c r="C29" s="124">
        <v>900</v>
      </c>
      <c r="D29" s="137">
        <v>0</v>
      </c>
      <c r="E29" s="137">
        <v>0</v>
      </c>
      <c r="F29" s="137">
        <v>0</v>
      </c>
      <c r="G29" s="137">
        <v>0</v>
      </c>
    </row>
    <row r="30" spans="1:7" s="118" customFormat="1" ht="11.25" x14ac:dyDescent="0.2">
      <c r="A30" s="133" t="s">
        <v>114</v>
      </c>
      <c r="B30" s="127" t="s">
        <v>35</v>
      </c>
      <c r="C30" s="128">
        <v>900</v>
      </c>
      <c r="D30" s="138">
        <v>0</v>
      </c>
      <c r="E30" s="138">
        <v>0</v>
      </c>
      <c r="F30" s="138">
        <v>0</v>
      </c>
      <c r="G30" s="138">
        <v>0</v>
      </c>
    </row>
    <row r="31" spans="1:7" s="118" customFormat="1" ht="11.25" x14ac:dyDescent="0.2">
      <c r="A31" s="133" t="s">
        <v>74</v>
      </c>
      <c r="B31" s="127" t="s">
        <v>35</v>
      </c>
      <c r="C31" s="128">
        <v>900</v>
      </c>
      <c r="D31" s="138">
        <v>0</v>
      </c>
      <c r="E31" s="138">
        <v>0</v>
      </c>
      <c r="F31" s="138">
        <v>0</v>
      </c>
      <c r="G31" s="138">
        <v>0</v>
      </c>
    </row>
    <row r="32" spans="1:7" s="118" customFormat="1" ht="11.25" x14ac:dyDescent="0.2">
      <c r="A32" s="134" t="s">
        <v>85</v>
      </c>
      <c r="B32" s="135" t="s">
        <v>29</v>
      </c>
      <c r="C32" s="128">
        <v>900</v>
      </c>
      <c r="D32" s="138">
        <v>0</v>
      </c>
      <c r="E32" s="138">
        <v>0</v>
      </c>
      <c r="F32" s="138">
        <v>0</v>
      </c>
      <c r="G32" s="138">
        <v>0</v>
      </c>
    </row>
    <row r="33" spans="1:7" s="118" customFormat="1" ht="11.25" x14ac:dyDescent="0.2">
      <c r="A33" s="136" t="s">
        <v>96</v>
      </c>
      <c r="B33" s="135" t="s">
        <v>30</v>
      </c>
      <c r="C33" s="128">
        <v>200</v>
      </c>
      <c r="D33" s="138">
        <v>0</v>
      </c>
      <c r="E33" s="138">
        <v>0</v>
      </c>
      <c r="F33" s="138">
        <v>0</v>
      </c>
      <c r="G33" s="138">
        <v>0</v>
      </c>
    </row>
    <row r="34" spans="1:7" s="118" customFormat="1" ht="22.5" x14ac:dyDescent="0.2">
      <c r="A34" s="136" t="s">
        <v>97</v>
      </c>
      <c r="B34" s="135" t="s">
        <v>98</v>
      </c>
      <c r="C34" s="128">
        <v>700</v>
      </c>
      <c r="D34" s="138">
        <v>0</v>
      </c>
      <c r="E34" s="138">
        <v>0</v>
      </c>
      <c r="F34" s="138">
        <v>0</v>
      </c>
      <c r="G34" s="138">
        <v>0</v>
      </c>
    </row>
    <row r="35" spans="1:7" s="118" customFormat="1" ht="31.5" x14ac:dyDescent="0.2">
      <c r="A35" s="131" t="s">
        <v>99</v>
      </c>
      <c r="B35" s="123" t="s">
        <v>100</v>
      </c>
      <c r="C35" s="124">
        <v>789533.08</v>
      </c>
      <c r="D35" s="139">
        <v>886400</v>
      </c>
      <c r="E35" s="139">
        <v>858700</v>
      </c>
      <c r="F35" s="139">
        <v>858700</v>
      </c>
      <c r="G35" s="139">
        <v>858700</v>
      </c>
    </row>
    <row r="36" spans="1:7" s="118" customFormat="1" ht="31.5" x14ac:dyDescent="0.2">
      <c r="A36" s="132" t="s">
        <v>101</v>
      </c>
      <c r="B36" s="123" t="s">
        <v>102</v>
      </c>
      <c r="C36" s="124">
        <v>789533.08</v>
      </c>
      <c r="D36" s="139">
        <v>886400</v>
      </c>
      <c r="E36" s="139">
        <v>858700</v>
      </c>
      <c r="F36" s="139">
        <v>858700</v>
      </c>
      <c r="G36" s="139">
        <v>858700</v>
      </c>
    </row>
    <row r="37" spans="1:7" s="118" customFormat="1" ht="11.25" x14ac:dyDescent="0.2">
      <c r="A37" s="133" t="s">
        <v>84</v>
      </c>
      <c r="B37" s="127" t="s">
        <v>49</v>
      </c>
      <c r="C37" s="128">
        <v>789533.08</v>
      </c>
      <c r="D37" s="140">
        <v>886400</v>
      </c>
      <c r="E37" s="140">
        <v>858700</v>
      </c>
      <c r="F37" s="140">
        <v>858700</v>
      </c>
      <c r="G37" s="140">
        <v>858700</v>
      </c>
    </row>
    <row r="38" spans="1:7" s="118" customFormat="1" ht="22.5" x14ac:dyDescent="0.2">
      <c r="A38" s="133" t="s">
        <v>78</v>
      </c>
      <c r="B38" s="127" t="s">
        <v>79</v>
      </c>
      <c r="C38" s="140">
        <f>SUM(C39+C44)</f>
        <v>789533.08000000019</v>
      </c>
      <c r="D38" s="140">
        <v>886400</v>
      </c>
      <c r="E38" s="140">
        <f>SUM(E39+E44)</f>
        <v>858700</v>
      </c>
      <c r="F38" s="140">
        <f>SUM(F39+F44)</f>
        <v>858700</v>
      </c>
      <c r="G38" s="140">
        <f>SUM(G39+G44)</f>
        <v>858700</v>
      </c>
    </row>
    <row r="39" spans="1:7" s="118" customFormat="1" ht="11.25" x14ac:dyDescent="0.2">
      <c r="A39" s="134" t="s">
        <v>85</v>
      </c>
      <c r="B39" s="135" t="s">
        <v>29</v>
      </c>
      <c r="C39" s="140">
        <f>SUM(C40:C43)</f>
        <v>776378.19000000018</v>
      </c>
      <c r="D39" s="140">
        <v>867850</v>
      </c>
      <c r="E39" s="140">
        <v>847450</v>
      </c>
      <c r="F39" s="140">
        <v>847450</v>
      </c>
      <c r="G39" s="140">
        <v>847450</v>
      </c>
    </row>
    <row r="40" spans="1:7" s="118" customFormat="1" ht="11.25" x14ac:dyDescent="0.2">
      <c r="A40" s="136" t="s">
        <v>96</v>
      </c>
      <c r="B40" s="135" t="s">
        <v>30</v>
      </c>
      <c r="C40" s="140">
        <v>627405.31000000006</v>
      </c>
      <c r="D40" s="140">
        <v>738216</v>
      </c>
      <c r="E40" s="140">
        <v>734525</v>
      </c>
      <c r="F40" s="140">
        <v>734525</v>
      </c>
      <c r="G40" s="140">
        <v>734525</v>
      </c>
    </row>
    <row r="41" spans="1:7" s="118" customFormat="1" ht="11.25" x14ac:dyDescent="0.2">
      <c r="A41" s="136" t="s">
        <v>86</v>
      </c>
      <c r="B41" s="135" t="s">
        <v>87</v>
      </c>
      <c r="C41" s="140">
        <v>144932.54</v>
      </c>
      <c r="D41" s="140">
        <v>129584</v>
      </c>
      <c r="E41" s="140">
        <v>112875</v>
      </c>
      <c r="F41" s="140">
        <v>112875</v>
      </c>
      <c r="G41" s="140">
        <v>112875</v>
      </c>
    </row>
    <row r="42" spans="1:7" s="118" customFormat="1" ht="11.25" x14ac:dyDescent="0.2">
      <c r="A42" s="136" t="s">
        <v>103</v>
      </c>
      <c r="B42" s="135" t="s">
        <v>104</v>
      </c>
      <c r="C42" s="141">
        <v>88.92</v>
      </c>
      <c r="D42" s="138">
        <v>50</v>
      </c>
      <c r="E42" s="138">
        <v>50</v>
      </c>
      <c r="F42" s="138">
        <v>50</v>
      </c>
      <c r="G42" s="138">
        <v>50</v>
      </c>
    </row>
    <row r="43" spans="1:7" s="118" customFormat="1" ht="22.5" x14ac:dyDescent="0.2">
      <c r="A43" s="136" t="s">
        <v>105</v>
      </c>
      <c r="B43" s="135" t="s">
        <v>106</v>
      </c>
      <c r="C43" s="140">
        <v>3951.42</v>
      </c>
      <c r="D43" s="138">
        <v>0</v>
      </c>
      <c r="E43" s="138">
        <v>0</v>
      </c>
      <c r="F43" s="138">
        <v>0</v>
      </c>
      <c r="G43" s="138">
        <v>0</v>
      </c>
    </row>
    <row r="44" spans="1:7" s="118" customFormat="1" ht="15.75" customHeight="1" x14ac:dyDescent="0.2">
      <c r="A44" s="134" t="s">
        <v>107</v>
      </c>
      <c r="B44" s="135" t="s">
        <v>32</v>
      </c>
      <c r="C44" s="140">
        <v>13154.89</v>
      </c>
      <c r="D44" s="140">
        <v>18550</v>
      </c>
      <c r="E44" s="140">
        <v>11250</v>
      </c>
      <c r="F44" s="140">
        <v>11250</v>
      </c>
      <c r="G44" s="140">
        <v>11250</v>
      </c>
    </row>
    <row r="45" spans="1:7" s="118" customFormat="1" ht="22.5" x14ac:dyDescent="0.2">
      <c r="A45" s="136" t="s">
        <v>108</v>
      </c>
      <c r="B45" s="135" t="s">
        <v>109</v>
      </c>
      <c r="C45" s="140">
        <v>13154.89</v>
      </c>
      <c r="D45" s="140">
        <v>18550</v>
      </c>
      <c r="E45" s="140">
        <v>11250</v>
      </c>
      <c r="F45" s="140">
        <v>11250</v>
      </c>
      <c r="G45" s="140">
        <v>11250</v>
      </c>
    </row>
    <row r="46" spans="1:7" s="118" customFormat="1" ht="11.25" x14ac:dyDescent="0.2">
      <c r="A46" s="142"/>
      <c r="B46" s="143"/>
      <c r="C46" s="144"/>
      <c r="D46" s="144"/>
      <c r="E46" s="144"/>
      <c r="F46" s="144"/>
      <c r="G46" s="144"/>
    </row>
    <row r="47" spans="1:7" s="118" customFormat="1" ht="11.25" x14ac:dyDescent="0.2">
      <c r="A47" s="118" t="s">
        <v>53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2025-12-19T11:05:55Z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