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d. računovodstva\Desktop\SVE\IZVJEŠTAJI\2022\I-VI\IZVRŠENJE\"/>
    </mc:Choice>
  </mc:AlternateContent>
  <xr:revisionPtr revIDLastSave="0" documentId="13_ncr:1_{AD1EA40A-0E82-46EC-879C-0EC5D187EBD6}" xr6:coauthVersionLast="47" xr6:coauthVersionMax="47" xr10:uidLastSave="{00000000-0000-0000-0000-000000000000}"/>
  <bookViews>
    <workbookView xWindow="-120" yWindow="-120" windowWidth="29040" windowHeight="15720" firstSheet="4" activeTab="7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2" l="1"/>
  <c r="O68" i="8"/>
  <c r="O69" i="8"/>
  <c r="O70" i="8"/>
  <c r="O71" i="8"/>
  <c r="O72" i="8"/>
  <c r="O73" i="8"/>
  <c r="O74" i="8"/>
  <c r="O75" i="8"/>
  <c r="O76" i="8"/>
  <c r="O77" i="8"/>
  <c r="O78" i="8"/>
  <c r="O79" i="8"/>
  <c r="O80" i="8"/>
  <c r="O81" i="8"/>
  <c r="O82" i="8"/>
  <c r="O83" i="8"/>
  <c r="O84" i="8"/>
  <c r="O85" i="8"/>
  <c r="O86" i="8"/>
  <c r="O87" i="8"/>
  <c r="O88" i="8"/>
  <c r="O89" i="8"/>
  <c r="O90" i="8"/>
  <c r="O91" i="8"/>
  <c r="O92" i="8"/>
  <c r="O93" i="8"/>
  <c r="O94" i="8"/>
  <c r="O95" i="8"/>
  <c r="O96" i="8"/>
  <c r="O97" i="8"/>
  <c r="O98" i="8"/>
  <c r="O99" i="8"/>
  <c r="O100" i="8"/>
  <c r="O101" i="8"/>
  <c r="O102" i="8"/>
  <c r="O103" i="8"/>
  <c r="O104" i="8"/>
  <c r="O105" i="8"/>
  <c r="O106" i="8"/>
  <c r="O107" i="8"/>
  <c r="O108" i="8"/>
  <c r="O109" i="8"/>
  <c r="O110" i="8"/>
  <c r="O111" i="8"/>
  <c r="O112" i="8"/>
  <c r="O67" i="8"/>
  <c r="O63" i="8"/>
  <c r="O58" i="8"/>
  <c r="O35" i="8"/>
  <c r="O36" i="8"/>
  <c r="O37" i="8"/>
  <c r="O38" i="8"/>
  <c r="O39" i="8"/>
  <c r="O40" i="8"/>
  <c r="O41" i="8"/>
  <c r="O42" i="8"/>
  <c r="O43" i="8"/>
  <c r="O44" i="8"/>
  <c r="O45" i="8"/>
  <c r="O46" i="8"/>
  <c r="O47" i="8"/>
  <c r="O48" i="8"/>
  <c r="O49" i="8"/>
  <c r="O50" i="8"/>
  <c r="O51" i="8"/>
  <c r="O52" i="8"/>
  <c r="O53" i="8"/>
  <c r="O54" i="8"/>
  <c r="O55" i="8"/>
  <c r="O56" i="8"/>
  <c r="O57" i="8"/>
  <c r="O34" i="8"/>
  <c r="O31" i="8"/>
  <c r="O25" i="8"/>
  <c r="O26" i="8"/>
  <c r="O27" i="8"/>
  <c r="O28" i="8"/>
  <c r="O29" i="8"/>
  <c r="O30" i="8"/>
  <c r="O24" i="8"/>
  <c r="O21" i="8"/>
  <c r="O20" i="8"/>
  <c r="O17" i="8"/>
  <c r="O13" i="8"/>
  <c r="M18" i="8"/>
  <c r="O18" i="8" s="1"/>
  <c r="M19" i="8"/>
  <c r="O19" i="8" s="1"/>
  <c r="K66" i="8"/>
  <c r="M66" i="8"/>
  <c r="M33" i="8"/>
  <c r="N11" i="7"/>
  <c r="O20" i="6"/>
  <c r="M20" i="6"/>
  <c r="O16" i="6"/>
  <c r="M19" i="6"/>
  <c r="M17" i="6"/>
  <c r="M16" i="6"/>
  <c r="P20" i="5"/>
  <c r="P18" i="5"/>
  <c r="P19" i="5"/>
  <c r="P17" i="5"/>
  <c r="P15" i="5"/>
  <c r="N20" i="5"/>
  <c r="N18" i="5"/>
  <c r="N19" i="5"/>
  <c r="N17" i="5"/>
  <c r="N15" i="5"/>
  <c r="N12" i="5"/>
  <c r="N13" i="5"/>
  <c r="N14" i="5"/>
  <c r="N11" i="5"/>
  <c r="N11" i="4"/>
  <c r="L13" i="4"/>
  <c r="L12" i="4"/>
  <c r="L11" i="4"/>
  <c r="O20" i="3"/>
  <c r="O19" i="3"/>
  <c r="O17" i="3"/>
  <c r="O15" i="3"/>
  <c r="O14" i="3"/>
  <c r="O12" i="3"/>
  <c r="M20" i="3"/>
  <c r="M19" i="3"/>
  <c r="M15" i="3"/>
  <c r="M14" i="3"/>
  <c r="M17" i="3"/>
  <c r="M12" i="3"/>
  <c r="K18" i="3"/>
  <c r="K13" i="3"/>
  <c r="I18" i="3"/>
  <c r="O18" i="3" s="1"/>
  <c r="I13" i="3"/>
  <c r="O13" i="3" s="1"/>
  <c r="G13" i="3"/>
  <c r="M13" i="3" s="1"/>
  <c r="N35" i="2"/>
  <c r="N34" i="2"/>
  <c r="N33" i="2"/>
  <c r="N32" i="2"/>
  <c r="G18" i="3"/>
  <c r="O22" i="1"/>
  <c r="O24" i="1"/>
  <c r="O21" i="1"/>
  <c r="O14" i="1"/>
  <c r="O15" i="1"/>
  <c r="O16" i="1"/>
  <c r="O17" i="1"/>
  <c r="O18" i="1"/>
  <c r="O12" i="1"/>
  <c r="M15" i="1"/>
  <c r="M22" i="1"/>
  <c r="M21" i="1"/>
  <c r="M24" i="1"/>
  <c r="M20" i="1"/>
  <c r="M14" i="1"/>
  <c r="M16" i="1"/>
  <c r="M17" i="1"/>
  <c r="M18" i="1"/>
  <c r="M12" i="1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90" i="2"/>
  <c r="P91" i="2"/>
  <c r="P95" i="2"/>
  <c r="P96" i="2"/>
  <c r="P97" i="2"/>
  <c r="P98" i="2"/>
  <c r="N18" i="2"/>
  <c r="N22" i="2"/>
  <c r="N25" i="2"/>
  <c r="N20" i="2"/>
  <c r="N21" i="2"/>
  <c r="N23" i="2"/>
  <c r="N24" i="2"/>
  <c r="N26" i="2"/>
  <c r="N27" i="2"/>
  <c r="N28" i="2"/>
  <c r="N29" i="2"/>
  <c r="N30" i="2"/>
  <c r="N31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4" i="2"/>
  <c r="N85" i="2"/>
  <c r="N86" i="2"/>
  <c r="N87" i="2"/>
  <c r="N88" i="2"/>
  <c r="N89" i="2"/>
  <c r="N92" i="2"/>
  <c r="N93" i="2"/>
  <c r="N94" i="2"/>
  <c r="N95" i="2"/>
  <c r="N96" i="2"/>
  <c r="N97" i="2"/>
  <c r="N98" i="2"/>
  <c r="N17" i="2"/>
  <c r="N16" i="2"/>
  <c r="N14" i="2"/>
  <c r="N13" i="2"/>
  <c r="H36" i="2"/>
  <c r="N36" i="2" s="1"/>
  <c r="H12" i="2"/>
  <c r="N12" i="2" s="1"/>
  <c r="P12" i="2"/>
  <c r="J37" i="2"/>
  <c r="J36" i="2" s="1"/>
  <c r="P36" i="2" s="1"/>
  <c r="M18" i="3" l="1"/>
  <c r="P37" i="2"/>
</calcChain>
</file>

<file path=xl/sharedStrings.xml><?xml version="1.0" encoding="utf-8"?>
<sst xmlns="http://schemas.openxmlformats.org/spreadsheetml/2006/main" count="607" uniqueCount="271">
  <si>
    <t>Učenički dom Virovitica</t>
  </si>
  <si>
    <t/>
  </si>
  <si>
    <t>Tomaša Masaryka 25</t>
  </si>
  <si>
    <t>33000 Virovitica</t>
  </si>
  <si>
    <t>OIB: 93291485939</t>
  </si>
  <si>
    <t>Izvještaj o izvršenju proračuna</t>
  </si>
  <si>
    <t>Za razdoblje od 01.01.2022. do 30.06.2022.</t>
  </si>
  <si>
    <t>Račun / opis</t>
  </si>
  <si>
    <t>Izvršenje 2021.</t>
  </si>
  <si>
    <t>Izvorni plan 2022.</t>
  </si>
  <si>
    <t>Izvršenje 2022.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</si>
  <si>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</si>
  <si>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</si>
  <si>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</si>
  <si>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</si>
  <si>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</si>
  <si>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</si>
  <si>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</si>
  <si>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</si>
  <si>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</si>
  <si>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</si>
  <si>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</si>
  <si>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</si>
  <si>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</si>
  <si>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</si>
  <si>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</si>
  <si>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</si>
  <si>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</si>
  <si>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</si>
  <si>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</si>
  <si>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</si>
  <si>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</si>
  <si>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</si>
  <si>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</si>
  <si>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</si>
  <si>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</si>
  <si>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</si>
  <si>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</si>
  <si>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64 Prihodi od imovine</t>
  </si>
  <si>
    <t>641 Prihodi od financijske imovine</t>
  </si>
  <si>
    <t>6413 Kamate na oročena sredstva i depozite po viđenju</t>
  </si>
  <si>
    <t>65 Prihodi od upravnih i administrativnih pristojbi, pristojbi po posebnim propisima i naknada</t>
  </si>
  <si>
    <t>652 Prihodi po posebnim propisima</t>
  </si>
  <si>
    <t>6526 Ostali nespomenuti prihodi</t>
  </si>
  <si>
    <t>661 Prihodi od prodaje proizvoda i robe te pruženih usluga</t>
  </si>
  <si>
    <t>6615 Prihodi od pruženih usluga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</si>
  <si>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</si>
  <si>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</si>
  <si>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</si>
  <si>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68 Kazne, upravne mjere i ostali prihodi</t>
  </si>
  <si>
    <t>683 Ostali prihodi</t>
  </si>
  <si>
    <t>6831 Ostali prihodi</t>
  </si>
  <si>
    <t>31 Rashodi za zaposlene</t>
  </si>
  <si>
    <t>311 Plaće (Bruto)</t>
  </si>
  <si>
    <t>3111 Plaće za redovan rad</t>
  </si>
  <si>
    <t>3113 Plaće za prekovremeni rad</t>
  </si>
  <si>
    <t>312 Ostali rashodi za zaposlene</t>
  </si>
  <si>
    <t>3121 Ostali rashodi za zaposlene</t>
  </si>
  <si>
    <t>313 Doprinosi na plaće</t>
  </si>
  <si>
    <t>3132 Doprinosi za obvezno zdravstveno osiguranje</t>
  </si>
  <si>
    <t>3133 Doprinosi za obvezno osiguranje u slučaju nezaposlenosti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</si>
  <si>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</si>
  <si>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</si>
  <si>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</si>
  <si>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</si>
  <si>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</si>
  <si>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</si>
  <si>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</si>
  <si>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</si>
  <si>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</si>
  <si>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</si>
  <si>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</si>
  <si>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</si>
  <si>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</si>
  <si>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</si>
  <si>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</si>
  <si>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</si>
  <si>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</si>
  <si>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</si>
  <si>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</si>
  <si>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</si>
  <si>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</si>
  <si>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3292 Premije osiguranja</t>
  </si>
  <si>
    <t>3293 Reprezentacija</t>
  </si>
  <si>
    <t>3295 Pristojbe i naknade</t>
  </si>
  <si>
    <t>3296 Troškovi sudskih postupaka</t>
  </si>
  <si>
    <t>3299 Ostali nespomenuti rashodi poslovanja</t>
  </si>
  <si>
    <t>34 Financijski rashodi</t>
  </si>
  <si>
    <t>342 Kamate za primljene kredite i zajmove</t>
  </si>
  <si>
    <t>343 Ostali financijski rashodi</t>
  </si>
  <si>
    <t>3431 Bankarske usluge i usluge platnog prometa</t>
  </si>
  <si>
    <t>3433 Zatezne kamate</t>
  </si>
  <si>
    <t>38 Ostali rashodi</t>
  </si>
  <si>
    <t>383 Kazne, penali i naknade štete</t>
  </si>
  <si>
    <t>3833 Naknade šteta zaposlenicima</t>
  </si>
  <si>
    <t>42 Rashodi za nabavu proizvedene dugotrajne imovine</t>
  </si>
  <si>
    <t>422 Postrojenja i oprema</t>
  </si>
  <si>
    <t>4221 Uredska oprema i namještaj</t>
  </si>
  <si>
    <t>424 Knjige, umjetnička djela i ostale izložbene vrijednosti</t>
  </si>
  <si>
    <t>4241 Knjige</t>
  </si>
  <si>
    <t>Prihodi i rashodi prema izvorima</t>
  </si>
  <si>
    <t>PRIHODI I RASHODI PREMA IZVORIMA FINANCIRANJA</t>
  </si>
  <si>
    <t xml:space="preserve"> SVEUKUPNI PRIHODI</t>
  </si>
  <si>
    <t>Izvor 4. Prihodi za posebne namjene</t>
  </si>
  <si>
    <t>Izvor 4.8. Decentralizirana sredstva</t>
  </si>
  <si>
    <t>Izvor 4.9. Vlastiti i namjenski prihodi proračunskih korisnika</t>
  </si>
  <si>
    <t xml:space="preserve"> SVEUKUPNI RASHODI</t>
  </si>
  <si>
    <t>Rashodi prema funkcijskoj klasifikaciji</t>
  </si>
  <si>
    <t>Račun/Opis</t>
  </si>
  <si>
    <t>Izvršenje 2021</t>
  </si>
  <si>
    <t>Izvorni plan 2022</t>
  </si>
  <si>
    <t>Izvršenje 2022</t>
  </si>
  <si>
    <t>Indeks 3/1</t>
  </si>
  <si>
    <t>Indeks 3/2</t>
  </si>
  <si>
    <t>Funkcijska klasifikacija  SVEUKUPNI RASHODI</t>
  </si>
  <si>
    <t>Funkcijska klasifikacija 09 Obrazovanje</t>
  </si>
  <si>
    <t>Funkcijska klasifikacija 092 Srednjoškolsko  obrazovanje</t>
  </si>
  <si>
    <t>Račun financiranja prema ekonomskoj klasifikaciji</t>
  </si>
  <si>
    <t>Racun/Opis</t>
  </si>
  <si>
    <t>B. RAČUN ZADUŽIVANJA FINANCIRANJA</t>
  </si>
  <si>
    <t>54 Izdaci za otplatu glavnice primljenih kredita i zajmova</t>
  </si>
  <si>
    <t xml:space="preserve"> NETO FINANCIRANJE</t>
  </si>
  <si>
    <t>9 Vlastiti izvori</t>
  </si>
  <si>
    <t>92 Rezultat poslovanja</t>
  </si>
  <si>
    <t>922 Višak/manjak prihoda</t>
  </si>
  <si>
    <t xml:space="preserve"> KORIŠTENJE SREDSTAVA IZ PRETHODNIH GODINA</t>
  </si>
  <si>
    <t>Račun financiranja prema izvorima</t>
  </si>
  <si>
    <t xml:space="preserve"> UKUPNI IZDACI</t>
  </si>
  <si>
    <t>4. Prihodi za posebne namjene</t>
  </si>
  <si>
    <t>4.9. Vlastiti i namjenski prihodi proračunskih korisnika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</si>
  <si>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</si>
  <si>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</si>
  <si>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</si>
  <si>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</si>
  <si>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</si>
  <si>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</si>
  <si>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007</t>
  </si>
  <si>
    <t>UPRAVNI ODJEL ZA OBRAZOVANJE I DEMOGRAFIJU</t>
  </si>
  <si>
    <t>Glava</t>
  </si>
  <si>
    <t>00703</t>
  </si>
  <si>
    <t>Srednjoškolske ustanove i učenički domovi</t>
  </si>
  <si>
    <t>Izvršenje po programskoj klasifikaciji</t>
  </si>
  <si>
    <t>Organizacijska klasifikacija</t>
  </si>
  <si>
    <t>Izvori</t>
  </si>
  <si>
    <t>Projekt/Aktivnost</t>
  </si>
  <si>
    <t>VRSTA RASHODA I IZDATAKA</t>
  </si>
  <si>
    <t>RAZDJEL 007 UPRAVNI ODJEL ZA OBRAZOVANJE I DEMOGRAFIJU</t>
  </si>
  <si>
    <t>GLAVA 00703 Srednjoškolske ustanove i učenički domovi</t>
  </si>
  <si>
    <t>A07</t>
  </si>
  <si>
    <t>Glavni program: Unapređenje obrazovanja</t>
  </si>
  <si>
    <t>1021</t>
  </si>
  <si>
    <t>Program: Ulaganja u srednje školstvo - zakonski standard</t>
  </si>
  <si>
    <t>A100041</t>
  </si>
  <si>
    <t>Aktivnost: Materijalni i financijski rashodi srednjih škola i učeničkih domova - decentralizacija</t>
  </si>
  <si>
    <t>321</t>
  </si>
  <si>
    <t>Naknade troškova zaposlenima</t>
  </si>
  <si>
    <t>3212</t>
  </si>
  <si>
    <t>Naknade za prijevoz, za rad na terenu i odvojeni život</t>
  </si>
  <si>
    <t>322</t>
  </si>
  <si>
    <t>Rashodi za materijal i energiju</t>
  </si>
  <si>
    <t>3221</t>
  </si>
  <si>
    <t>Uredski materijal i ostali materijalni rashodi</t>
  </si>
  <si>
    <t>323</t>
  </si>
  <si>
    <t>Rashodi za usluge</t>
  </si>
  <si>
    <t>3232</t>
  </si>
  <si>
    <t>Usluge tekućeg i investicijskog održavanja</t>
  </si>
  <si>
    <t>3236</t>
  </si>
  <si>
    <t>Zdravstvene i veterinarske usluge</t>
  </si>
  <si>
    <t>A100043</t>
  </si>
  <si>
    <t>Aktivnost: Smještaj i prehrana učenika u učeničkim domovima</t>
  </si>
  <si>
    <t>3211</t>
  </si>
  <si>
    <t>Službena putovanja</t>
  </si>
  <si>
    <t>3213</t>
  </si>
  <si>
    <t>Stručno usavršavanje zaposlenika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</si>
  <si>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</si>
  <si>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</si>
  <si>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</si>
  <si>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</si>
  <si>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</si>
  <si>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</si>
  <si>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</si>
  <si>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</si>
  <si>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</si>
  <si>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</si>
  <si>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3231</t>
  </si>
  <si>
    <t>Usluge telefona, pošte i prijevoza</t>
  </si>
  <si>
    <t>3233</t>
  </si>
  <si>
    <t>Usluge promidžbe i informiranja</t>
  </si>
  <si>
    <t>3234</t>
  </si>
  <si>
    <t>Komunalne usluge</t>
  </si>
  <si>
    <t>3237</t>
  </si>
  <si>
    <t>Intelektualne i osobne usluge</t>
  </si>
  <si>
    <t>3238</t>
  </si>
  <si>
    <t>Računalne usluge</t>
  </si>
  <si>
    <t>3239</t>
  </si>
  <si>
    <t>Ostale usluge</t>
  </si>
  <si>
    <t>329</t>
  </si>
  <si>
    <t>Ostali nespomenuti rashodi poslovanja</t>
  </si>
  <si>
    <t>3293</t>
  </si>
  <si>
    <t>Reprezentacija</t>
  </si>
  <si>
    <t>3299</t>
  </si>
  <si>
    <t>343</t>
  </si>
  <si>
    <t>Ostali financijski rashodi</t>
  </si>
  <si>
    <t>3431</t>
  </si>
  <si>
    <t>Bankarske usluge i usluge platnog prometa</t>
  </si>
  <si>
    <t>T100005</t>
  </si>
  <si>
    <t>Tekući projekt: Tekuće i investicijsko održavanje učeničkih domova - decentralizacija</t>
  </si>
  <si>
    <t>1034</t>
  </si>
  <si>
    <t>Program: Ulaganja u srednje školstvo - iz vlastitih i namjenskih prihoda škola i učeničkih domova</t>
  </si>
  <si>
    <t>A100067</t>
  </si>
  <si>
    <t>Aktivnost: Podizanje standarda iz vlastitih i namjenskih prihoda srednjih škola i učeničkih domova</t>
  </si>
  <si>
    <t>311</t>
  </si>
  <si>
    <t>Plaće (Bruto)</t>
  </si>
  <si>
    <t>3111</t>
  </si>
  <si>
    <t>Plaće za redovan rad</t>
  </si>
  <si>
    <t>3113</t>
  </si>
  <si>
    <t>Plaće za prekovremeni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</si>
  <si>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</si>
  <si>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</si>
  <si>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</si>
  <si>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</si>
  <si>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</si>
  <si>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</si>
  <si>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</si>
  <si>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3133</t>
  </si>
  <si>
    <t>Doprinosi za obvezno osiguranje u slučaju nezaposlenosti</t>
  </si>
  <si>
    <t>3292</t>
  </si>
  <si>
    <t>Premije osiguranja</t>
  </si>
  <si>
    <t>3295</t>
  </si>
  <si>
    <t>Pristojbe i naknade</t>
  </si>
  <si>
    <t>3296</t>
  </si>
  <si>
    <t>Troškovi sudskih postupaka</t>
  </si>
  <si>
    <t>342</t>
  </si>
  <si>
    <t>Kamate za primljene kredite i zajmove</t>
  </si>
  <si>
    <t>3423</t>
  </si>
  <si>
    <t>Kamate za primljene kredite i zajmove od kreditnih i ostalih financijskih institucija izvan javnog s</t>
  </si>
  <si>
    <t>3433</t>
  </si>
  <si>
    <t>Zatezne kamate</t>
  </si>
  <si>
    <t>383</t>
  </si>
  <si>
    <t>Kazne, penali i naknade štete</t>
  </si>
  <si>
    <t>3833</t>
  </si>
  <si>
    <t>Naknade šteta zaposlenicima</t>
  </si>
  <si>
    <t>422</t>
  </si>
  <si>
    <t>Postrojenja i oprema</t>
  </si>
  <si>
    <t>4221</t>
  </si>
  <si>
    <t>Uredska oprema i namještaj</t>
  </si>
  <si>
    <t>424</t>
  </si>
  <si>
    <t>Knjige, umjetnička djela i ostale izložbene vrijednosti</t>
  </si>
  <si>
    <t>4241</t>
  </si>
  <si>
    <t>Knjige</t>
  </si>
  <si>
    <t>544</t>
  </si>
  <si>
    <t xml:space="preserve">Otplata glavnice primljenih kredita i zajmova od kreditnih i ostalih financijskih institucija izvan </t>
  </si>
  <si>
    <t>5445</t>
  </si>
  <si>
    <t>Otplata glavnice primljenih zajmova od ostalih tuzemnih financijskih institucija izvan javnog sektor</t>
  </si>
  <si>
    <t>6414 Prihodi od zateznih kamata</t>
  </si>
  <si>
    <t>3227 Službena, radna i zaštitna odjeća i obuća</t>
  </si>
  <si>
    <t>544 Otplata glavnice primljenih kredita i zajmova od kreditnih i ostalih financijskih institucija izvan javnog sektora</t>
  </si>
  <si>
    <t>5445 Otplata glavnice primljenih zajmova od ostalih tuzemnih financijskih institucija izvan javnog sektora</t>
  </si>
  <si>
    <t>324 Naknade troškova osobama izvan radnog odnosa</t>
  </si>
  <si>
    <t>3241 Naknade troškova osobama izvan radnog odnosa</t>
  </si>
  <si>
    <t>423 Prijevozna sredstva</t>
  </si>
  <si>
    <t>4231 Prijevozna sredstva u cestovnom prometu</t>
  </si>
  <si>
    <t>45 Rashodi za dodatna ulaganja na nefinancijskoj imovini</t>
  </si>
  <si>
    <t>451 Dodatna ulaganja na građevinskim objektima</t>
  </si>
  <si>
    <t>4511 Dodatna ulaganja na građevinskim objektima</t>
  </si>
  <si>
    <t>84 Primici od zaduživanja</t>
  </si>
  <si>
    <t>844 Primljeni krediti i zajmovi od kreditnih i ostalih financijskih institucija izvan javnog sektora</t>
  </si>
  <si>
    <t>8445 Primljeni zajmovi od ostalih tuzemnih financijskih institucija izvan javnog sektora</t>
  </si>
  <si>
    <t>Izvor 4. Rashodi za posebne namjene</t>
  </si>
  <si>
    <t>3423 Kamate za primljene kredite i zajmove od kreditnih i ostalih financijskih institucija izvan javnog sektora</t>
  </si>
  <si>
    <t>66 Prihodi od prodaje proizvoda i robe te pruženih usluga, prihodi od donacija i povrati po protestiranim jamstvima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</si>
</sst>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##\%"/>
    <numFmt numFmtId="165" formatCode="d\.m\.yyyy"/>
    <numFmt numFmtId="166" formatCode="0.00#\%"/>
    <numFmt numFmtId="167" formatCode="0.00\%"/>
  </numFmts>
  <fonts count="3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4" borderId="1" xfId="0" applyNumberFormat="1" applyFont="1" applyFill="1" applyBorder="1" applyAlignment="1">
      <alignment horizontal="right"/>
    </xf>
    <xf numFmtId="165" fontId="0" fillId="4" borderId="1" xfId="0" applyNumberFormat="1" applyFont="1" applyFill="1" applyBorder="1" applyAlignment="1">
      <alignment horizontal="left"/>
    </xf>
    <xf numFmtId="20" fontId="0" fillId="4" borderId="1" xfId="0" applyNumberFormat="1" applyFont="1" applyFill="1" applyBorder="1" applyAlignment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2" fillId="0" borderId="0" xfId="0" applyFont="1"/>
    <xf numFmtId="0" fontId="27" fillId="0" borderId="0" xfId="0" applyFont="1"/>
    <xf numFmtId="0" fontId="30" fillId="0" borderId="0" xfId="0" applyFont="1"/>
    <xf numFmtId="0" fontId="34" fillId="0" borderId="0" xfId="0" applyFont="1"/>
    <xf numFmtId="0" fontId="0" fillId="0" borderId="0" xfId="0"/>
    <xf numFmtId="0" fontId="29" fillId="14" borderId="1" xfId="0" applyNumberFormat="1" applyFont="1" applyFill="1" applyBorder="1" applyAlignment="1">
      <alignment horizontal="left"/>
    </xf>
    <xf numFmtId="0" fontId="29" fillId="15" borderId="1" xfId="0" applyNumberFormat="1" applyFont="1" applyFill="1" applyBorder="1" applyAlignment="1">
      <alignment horizontal="left"/>
    </xf>
    <xf numFmtId="0" fontId="0" fillId="0" borderId="0" xfId="0"/>
    <xf numFmtId="22" fontId="0" fillId="4" borderId="1" xfId="0" applyNumberFormat="1" applyFont="1" applyFill="1" applyBorder="1" applyAlignment="1">
      <alignment horizontal="left"/>
    </xf>
    <xf numFmtId="0" fontId="37" fillId="0" borderId="0" xfId="0" applyFont="1"/>
    <xf numFmtId="0" fontId="38" fillId="0" borderId="0" xfId="0" applyFont="1"/>
    <xf numFmtId="0" fontId="0" fillId="0" borderId="0" xfId="0" applyAlignment="1"/>
    <xf numFmtId="0" fontId="3" fillId="3" borderId="0" xfId="0" applyFont="1" applyFill="1" applyAlignment="1">
      <alignment horizontal="left"/>
    </xf>
    <xf numFmtId="0" fontId="0" fillId="0" borderId="0" xfId="0"/>
    <xf numFmtId="0" fontId="1" fillId="0" borderId="0" xfId="0" applyFont="1"/>
    <xf numFmtId="4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 wrapText="1"/>
    </xf>
    <xf numFmtId="0" fontId="0" fillId="0" borderId="0" xfId="0" applyAlignment="1">
      <alignment wrapText="1"/>
    </xf>
    <xf numFmtId="167" fontId="1" fillId="4" borderId="1" xfId="0" applyNumberFormat="1" applyFont="1" applyFill="1" applyBorder="1" applyAlignment="1">
      <alignment horizontal="right"/>
    </xf>
    <xf numFmtId="167" fontId="0" fillId="0" borderId="0" xfId="0" applyNumberFormat="1"/>
    <xf numFmtId="0" fontId="1" fillId="0" borderId="0" xfId="0" applyFont="1" applyAlignment="1">
      <alignment wrapText="1"/>
    </xf>
    <xf numFmtId="0" fontId="3" fillId="5" borderId="1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4" fillId="0" borderId="0" xfId="0" applyFont="1"/>
    <xf numFmtId="0" fontId="0" fillId="4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7" fontId="36" fillId="4" borderId="1" xfId="0" applyNumberFormat="1" applyFont="1" applyFill="1" applyBorder="1" applyAlignment="1">
      <alignment horizontal="right"/>
    </xf>
    <xf numFmtId="167" fontId="37" fillId="0" borderId="0" xfId="0" applyNumberFormat="1" applyFont="1"/>
    <xf numFmtId="0" fontId="35" fillId="0" borderId="0" xfId="0" applyFont="1" applyAlignment="1">
      <alignment wrapText="1"/>
    </xf>
    <xf numFmtId="4" fontId="5" fillId="4" borderId="1" xfId="0" applyNumberFormat="1" applyFont="1" applyFill="1" applyBorder="1" applyAlignment="1">
      <alignment horizontal="right"/>
    </xf>
    <xf numFmtId="167" fontId="5" fillId="4" borderId="1" xfId="0" applyNumberFormat="1" applyFont="1" applyFill="1" applyBorder="1" applyAlignment="1">
      <alignment horizontal="right"/>
    </xf>
    <xf numFmtId="4" fontId="0" fillId="4" borderId="1" xfId="0" applyNumberFormat="1" applyFont="1" applyFill="1" applyBorder="1" applyAlignment="1">
      <alignment horizontal="right"/>
    </xf>
    <xf numFmtId="0" fontId="5" fillId="0" borderId="0" xfId="0" applyFont="1" applyAlignment="1">
      <alignment wrapText="1"/>
    </xf>
    <xf numFmtId="164" fontId="0" fillId="4" borderId="1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/>
    </xf>
    <xf numFmtId="0" fontId="7" fillId="5" borderId="1" xfId="0" applyNumberFormat="1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8" fillId="4" borderId="1" xfId="0" applyNumberFormat="1" applyFont="1" applyFill="1" applyBorder="1" applyAlignment="1">
      <alignment horizontal="center"/>
    </xf>
    <xf numFmtId="0" fontId="8" fillId="0" borderId="0" xfId="0" applyFont="1"/>
    <xf numFmtId="0" fontId="6" fillId="2" borderId="0" xfId="0" applyFont="1" applyFill="1" applyAlignment="1">
      <alignment horizontal="center"/>
    </xf>
    <xf numFmtId="0" fontId="0" fillId="4" borderId="1" xfId="0" applyNumberFormat="1" applyFont="1" applyFill="1" applyBorder="1" applyAlignment="1">
      <alignment horizontal="left"/>
    </xf>
    <xf numFmtId="167" fontId="11" fillId="7" borderId="1" xfId="0" applyNumberFormat="1" applyFont="1" applyFill="1" applyBorder="1" applyAlignment="1">
      <alignment horizontal="right"/>
    </xf>
    <xf numFmtId="0" fontId="11" fillId="7" borderId="1" xfId="0" applyNumberFormat="1" applyFont="1" applyFill="1" applyBorder="1"/>
    <xf numFmtId="4" fontId="11" fillId="7" borderId="1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0" fontId="35" fillId="6" borderId="1" xfId="0" applyNumberFormat="1" applyFont="1" applyFill="1" applyBorder="1"/>
    <xf numFmtId="4" fontId="10" fillId="6" borderId="1" xfId="0" applyNumberFormat="1" applyFont="1" applyFill="1" applyBorder="1" applyAlignment="1">
      <alignment horizontal="right"/>
    </xf>
    <xf numFmtId="167" fontId="10" fillId="6" borderId="1" xfId="0" applyNumberFormat="1" applyFont="1" applyFill="1" applyBorder="1" applyAlignment="1">
      <alignment horizontal="right"/>
    </xf>
    <xf numFmtId="164" fontId="10" fillId="6" borderId="1" xfId="0" applyNumberFormat="1" applyFont="1" applyFill="1" applyBorder="1" applyAlignment="1">
      <alignment horizontal="right"/>
    </xf>
    <xf numFmtId="0" fontId="12" fillId="5" borderId="1" xfId="0" applyNumberFormat="1" applyFont="1" applyFill="1" applyBorder="1"/>
    <xf numFmtId="4" fontId="12" fillId="5" borderId="1" xfId="0" applyNumberFormat="1" applyFont="1" applyFill="1" applyBorder="1" applyAlignment="1">
      <alignment horizontal="right"/>
    </xf>
    <xf numFmtId="167" fontId="12" fillId="5" borderId="1" xfId="0" applyNumberFormat="1" applyFont="1" applyFill="1" applyBorder="1" applyAlignment="1">
      <alignment horizontal="right"/>
    </xf>
    <xf numFmtId="0" fontId="1" fillId="7" borderId="1" xfId="0" applyNumberFormat="1" applyFont="1" applyFill="1" applyBorder="1"/>
    <xf numFmtId="0" fontId="10" fillId="6" borderId="1" xfId="0" applyNumberFormat="1" applyFont="1" applyFill="1" applyBorder="1"/>
    <xf numFmtId="0" fontId="9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3" fillId="4" borderId="1" xfId="0" applyNumberFormat="1" applyFont="1" applyFill="1" applyBorder="1" applyAlignment="1">
      <alignment horizontal="center"/>
    </xf>
    <xf numFmtId="0" fontId="13" fillId="0" borderId="0" xfId="0" applyFont="1"/>
    <xf numFmtId="164" fontId="14" fillId="10" borderId="1" xfId="0" applyNumberFormat="1" applyFont="1" applyFill="1" applyBorder="1" applyAlignment="1">
      <alignment horizontal="right"/>
    </xf>
    <xf numFmtId="0" fontId="15" fillId="11" borderId="1" xfId="0" applyNumberFormat="1" applyFont="1" applyFill="1" applyBorder="1"/>
    <xf numFmtId="4" fontId="15" fillId="11" borderId="1" xfId="0" applyNumberFormat="1" applyFont="1" applyFill="1" applyBorder="1" applyAlignment="1">
      <alignment horizontal="right"/>
    </xf>
    <xf numFmtId="167" fontId="15" fillId="11" borderId="1" xfId="0" applyNumberFormat="1" applyFont="1" applyFill="1" applyBorder="1" applyAlignment="1">
      <alignment horizontal="right"/>
    </xf>
    <xf numFmtId="164" fontId="15" fillId="11" borderId="1" xfId="0" applyNumberFormat="1" applyFont="1" applyFill="1" applyBorder="1" applyAlignment="1">
      <alignment horizontal="right"/>
    </xf>
    <xf numFmtId="0" fontId="14" fillId="10" borderId="1" xfId="0" applyNumberFormat="1" applyFont="1" applyFill="1" applyBorder="1"/>
    <xf numFmtId="4" fontId="14" fillId="10" borderId="1" xfId="0" applyNumberFormat="1" applyFont="1" applyFill="1" applyBorder="1" applyAlignment="1">
      <alignment horizontal="right"/>
    </xf>
    <xf numFmtId="167" fontId="14" fillId="10" borderId="1" xfId="0" applyNumberFormat="1" applyFont="1" applyFill="1" applyBorder="1" applyAlignment="1">
      <alignment horizontal="right"/>
    </xf>
    <xf numFmtId="0" fontId="16" fillId="8" borderId="0" xfId="0" applyFont="1" applyFill="1" applyAlignment="1">
      <alignment horizontal="center"/>
    </xf>
    <xf numFmtId="0" fontId="17" fillId="9" borderId="1" xfId="0" applyNumberFormat="1" applyFont="1" applyFill="1" applyBorder="1"/>
    <xf numFmtId="4" fontId="17" fillId="9" borderId="1" xfId="0" applyNumberFormat="1" applyFont="1" applyFill="1" applyBorder="1" applyAlignment="1">
      <alignment horizontal="right"/>
    </xf>
    <xf numFmtId="167" fontId="17" fillId="9" borderId="1" xfId="0" applyNumberFormat="1" applyFont="1" applyFill="1" applyBorder="1" applyAlignment="1">
      <alignment horizontal="right"/>
    </xf>
    <xf numFmtId="0" fontId="18" fillId="4" borderId="1" xfId="0" applyNumberFormat="1" applyFont="1" applyFill="1" applyBorder="1" applyAlignment="1">
      <alignment horizontal="center"/>
    </xf>
    <xf numFmtId="0" fontId="18" fillId="0" borderId="0" xfId="0" applyFont="1"/>
    <xf numFmtId="164" fontId="20" fillId="5" borderId="1" xfId="0" applyNumberFormat="1" applyFont="1" applyFill="1" applyBorder="1" applyAlignment="1">
      <alignment horizontal="right"/>
    </xf>
    <xf numFmtId="0" fontId="20" fillId="5" borderId="1" xfId="0" applyNumberFormat="1" applyFont="1" applyFill="1" applyBorder="1"/>
    <xf numFmtId="4" fontId="20" fillId="5" borderId="1" xfId="0" applyNumberFormat="1" applyFont="1" applyFill="1" applyBorder="1" applyAlignment="1">
      <alignment horizontal="right"/>
    </xf>
    <xf numFmtId="164" fontId="19" fillId="4" borderId="1" xfId="0" applyNumberFormat="1" applyFont="1" applyFill="1" applyBorder="1" applyAlignment="1">
      <alignment horizontal="right"/>
    </xf>
    <xf numFmtId="0" fontId="19" fillId="0" borderId="0" xfId="0" applyFont="1"/>
    <xf numFmtId="4" fontId="19" fillId="4" borderId="1" xfId="0" applyNumberFormat="1" applyFont="1" applyFill="1" applyBorder="1" applyAlignment="1">
      <alignment horizontal="right"/>
    </xf>
    <xf numFmtId="4" fontId="35" fillId="4" borderId="1" xfId="0" applyNumberFormat="1" applyFont="1" applyFill="1" applyBorder="1" applyAlignment="1">
      <alignment horizontal="right"/>
    </xf>
    <xf numFmtId="167" fontId="20" fillId="5" borderId="1" xfId="0" applyNumberFormat="1" applyFont="1" applyFill="1" applyBorder="1" applyAlignment="1">
      <alignment horizontal="right"/>
    </xf>
    <xf numFmtId="167" fontId="19" fillId="4" borderId="1" xfId="0" applyNumberFormat="1" applyFont="1" applyFill="1" applyBorder="1" applyAlignment="1">
      <alignment horizontal="right"/>
    </xf>
    <xf numFmtId="0" fontId="20" fillId="3" borderId="0" xfId="0" applyFont="1" applyFill="1" applyAlignment="1">
      <alignment horizontal="center"/>
    </xf>
    <xf numFmtId="0" fontId="19" fillId="0" borderId="0" xfId="0" applyFont="1" applyAlignment="1">
      <alignment wrapText="1"/>
    </xf>
    <xf numFmtId="0" fontId="22" fillId="4" borderId="1" xfId="0" applyNumberFormat="1" applyFont="1" applyFill="1" applyBorder="1" applyAlignment="1">
      <alignment horizontal="center"/>
    </xf>
    <xf numFmtId="0" fontId="22" fillId="0" borderId="0" xfId="0" applyFont="1"/>
    <xf numFmtId="0" fontId="21" fillId="2" borderId="0" xfId="0" applyFont="1" applyFill="1" applyAlignment="1">
      <alignment horizontal="center"/>
    </xf>
    <xf numFmtId="164" fontId="25" fillId="6" borderId="1" xfId="0" applyNumberFormat="1" applyFont="1" applyFill="1" applyBorder="1" applyAlignment="1">
      <alignment horizontal="right"/>
    </xf>
    <xf numFmtId="0" fontId="26" fillId="7" borderId="1" xfId="0" applyNumberFormat="1" applyFont="1" applyFill="1" applyBorder="1"/>
    <xf numFmtId="4" fontId="26" fillId="7" borderId="1" xfId="0" applyNumberFormat="1" applyFont="1" applyFill="1" applyBorder="1" applyAlignment="1">
      <alignment horizontal="right"/>
    </xf>
    <xf numFmtId="164" fontId="26" fillId="7" borderId="1" xfId="0" applyNumberFormat="1" applyFont="1" applyFill="1" applyBorder="1" applyAlignment="1">
      <alignment horizontal="right"/>
    </xf>
    <xf numFmtId="0" fontId="25" fillId="6" borderId="1" xfId="0" applyNumberFormat="1" applyFont="1" applyFill="1" applyBorder="1"/>
    <xf numFmtId="4" fontId="25" fillId="6" borderId="1" xfId="0" applyNumberFormat="1" applyFont="1" applyFill="1" applyBorder="1" applyAlignment="1">
      <alignment horizontal="right"/>
    </xf>
    <xf numFmtId="164" fontId="24" fillId="5" borderId="1" xfId="0" applyNumberFormat="1" applyFont="1" applyFill="1" applyBorder="1" applyAlignment="1">
      <alignment horizontal="right"/>
    </xf>
    <xf numFmtId="0" fontId="24" fillId="5" borderId="1" xfId="0" applyNumberFormat="1" applyFont="1" applyFill="1" applyBorder="1"/>
    <xf numFmtId="4" fontId="24" fillId="5" borderId="1" xfId="0" applyNumberFormat="1" applyFont="1" applyFill="1" applyBorder="1" applyAlignment="1">
      <alignment horizontal="right"/>
    </xf>
    <xf numFmtId="167" fontId="24" fillId="5" borderId="1" xfId="0" applyNumberFormat="1" applyFont="1" applyFill="1" applyBorder="1" applyAlignment="1">
      <alignment horizontal="right"/>
    </xf>
    <xf numFmtId="166" fontId="25" fillId="6" borderId="1" xfId="0" applyNumberFormat="1" applyFont="1" applyFill="1" applyBorder="1" applyAlignment="1">
      <alignment horizontal="right"/>
    </xf>
    <xf numFmtId="166" fontId="0" fillId="0" borderId="0" xfId="0" applyNumberFormat="1"/>
    <xf numFmtId="0" fontId="23" fillId="2" borderId="0" xfId="0" applyFont="1" applyFill="1" applyAlignment="1">
      <alignment horizontal="center"/>
    </xf>
    <xf numFmtId="0" fontId="27" fillId="4" borderId="1" xfId="0" applyNumberFormat="1" applyFont="1" applyFill="1" applyBorder="1" applyAlignment="1">
      <alignment horizontal="center"/>
    </xf>
    <xf numFmtId="0" fontId="27" fillId="0" borderId="0" xfId="0" applyFont="1"/>
    <xf numFmtId="164" fontId="29" fillId="14" borderId="1" xfId="0" applyNumberFormat="1" applyFont="1" applyFill="1" applyBorder="1" applyAlignment="1">
      <alignment horizontal="right"/>
    </xf>
    <xf numFmtId="0" fontId="29" fillId="15" borderId="1" xfId="0" applyNumberFormat="1" applyFont="1" applyFill="1" applyBorder="1" applyAlignment="1">
      <alignment horizontal="left"/>
    </xf>
    <xf numFmtId="0" fontId="29" fillId="13" borderId="0" xfId="0" applyFont="1" applyFill="1"/>
    <xf numFmtId="4" fontId="29" fillId="15" borderId="1" xfId="0" applyNumberFormat="1" applyFont="1" applyFill="1" applyBorder="1" applyAlignment="1">
      <alignment horizontal="right"/>
    </xf>
    <xf numFmtId="164" fontId="29" fillId="15" borderId="1" xfId="0" applyNumberFormat="1" applyFont="1" applyFill="1" applyBorder="1" applyAlignment="1">
      <alignment horizontal="right"/>
    </xf>
    <xf numFmtId="0" fontId="29" fillId="14" borderId="1" xfId="0" applyNumberFormat="1" applyFont="1" applyFill="1" applyBorder="1" applyAlignment="1">
      <alignment horizontal="left"/>
    </xf>
    <xf numFmtId="0" fontId="29" fillId="12" borderId="0" xfId="0" applyFont="1" applyFill="1"/>
    <xf numFmtId="4" fontId="29" fillId="14" borderId="1" xfId="0" applyNumberFormat="1" applyFont="1" applyFill="1" applyBorder="1" applyAlignment="1">
      <alignment horizontal="right"/>
    </xf>
    <xf numFmtId="0" fontId="28" fillId="9" borderId="1" xfId="0" applyNumberFormat="1" applyFont="1" applyFill="1" applyBorder="1" applyAlignment="1">
      <alignment horizontal="left"/>
    </xf>
    <xf numFmtId="0" fontId="28" fillId="2" borderId="0" xfId="0" applyFont="1" applyFill="1"/>
    <xf numFmtId="4" fontId="28" fillId="9" borderId="1" xfId="0" applyNumberFormat="1" applyFont="1" applyFill="1" applyBorder="1" applyAlignment="1">
      <alignment horizontal="right"/>
    </xf>
    <xf numFmtId="164" fontId="28" fillId="9" borderId="1" xfId="0" applyNumberFormat="1" applyFont="1" applyFill="1" applyBorder="1" applyAlignment="1">
      <alignment horizontal="right"/>
    </xf>
    <xf numFmtId="0" fontId="28" fillId="8" borderId="0" xfId="0" applyFont="1" applyFill="1" applyAlignment="1">
      <alignment horizontal="center"/>
    </xf>
    <xf numFmtId="0" fontId="30" fillId="4" borderId="1" xfId="0" applyNumberFormat="1" applyFont="1" applyFill="1" applyBorder="1" applyAlignment="1">
      <alignment horizontal="center"/>
    </xf>
    <xf numFmtId="0" fontId="30" fillId="0" borderId="0" xfId="0" applyFont="1"/>
    <xf numFmtId="167" fontId="31" fillId="4" borderId="1" xfId="0" applyNumberFormat="1" applyFont="1" applyFill="1" applyBorder="1" applyAlignment="1">
      <alignment horizontal="right"/>
    </xf>
    <xf numFmtId="0" fontId="31" fillId="4" borderId="1" xfId="0" applyNumberFormat="1" applyFont="1" applyFill="1" applyBorder="1" applyAlignment="1">
      <alignment horizontal="left"/>
    </xf>
    <xf numFmtId="4" fontId="31" fillId="4" borderId="1" xfId="0" applyNumberFormat="1" applyFont="1" applyFill="1" applyBorder="1" applyAlignment="1">
      <alignment horizontal="right"/>
    </xf>
    <xf numFmtId="0" fontId="33" fillId="18" borderId="1" xfId="0" applyNumberFormat="1" applyFont="1" applyFill="1" applyBorder="1" applyAlignment="1">
      <alignment horizontal="left"/>
    </xf>
    <xf numFmtId="4" fontId="33" fillId="18" borderId="1" xfId="0" applyNumberFormat="1" applyFont="1" applyFill="1" applyBorder="1" applyAlignment="1">
      <alignment horizontal="right"/>
    </xf>
    <xf numFmtId="164" fontId="33" fillId="18" borderId="1" xfId="0" applyNumberFormat="1" applyFont="1" applyFill="1" applyBorder="1" applyAlignment="1">
      <alignment horizontal="right"/>
    </xf>
    <xf numFmtId="167" fontId="31" fillId="19" borderId="1" xfId="0" applyNumberFormat="1" applyFont="1" applyFill="1" applyBorder="1" applyAlignment="1">
      <alignment horizontal="right"/>
    </xf>
    <xf numFmtId="0" fontId="31" fillId="7" borderId="1" xfId="0" applyNumberFormat="1" applyFont="1" applyFill="1" applyBorder="1" applyAlignment="1">
      <alignment horizontal="left"/>
    </xf>
    <xf numFmtId="4" fontId="31" fillId="7" borderId="1" xfId="0" applyNumberFormat="1" applyFont="1" applyFill="1" applyBorder="1" applyAlignment="1">
      <alignment horizontal="right"/>
    </xf>
    <xf numFmtId="164" fontId="31" fillId="7" borderId="1" xfId="0" applyNumberFormat="1" applyFont="1" applyFill="1" applyBorder="1" applyAlignment="1">
      <alignment horizontal="right"/>
    </xf>
    <xf numFmtId="0" fontId="31" fillId="19" borderId="1" xfId="0" applyNumberFormat="1" applyFont="1" applyFill="1" applyBorder="1" applyAlignment="1">
      <alignment horizontal="left"/>
    </xf>
    <xf numFmtId="4" fontId="31" fillId="19" borderId="1" xfId="0" applyNumberFormat="1" applyFont="1" applyFill="1" applyBorder="1" applyAlignment="1">
      <alignment horizontal="right"/>
    </xf>
    <xf numFmtId="164" fontId="31" fillId="4" borderId="1" xfId="0" applyNumberFormat="1" applyFont="1" applyFill="1" applyBorder="1" applyAlignment="1">
      <alignment horizontal="right"/>
    </xf>
    <xf numFmtId="167" fontId="31" fillId="7" borderId="1" xfId="0" applyNumberFormat="1" applyFont="1" applyFill="1" applyBorder="1" applyAlignment="1">
      <alignment horizontal="right"/>
    </xf>
    <xf numFmtId="164" fontId="31" fillId="19" borderId="1" xfId="0" applyNumberFormat="1" applyFont="1" applyFill="1" applyBorder="1" applyAlignment="1">
      <alignment horizontal="right"/>
    </xf>
    <xf numFmtId="167" fontId="33" fillId="18" borderId="1" xfId="0" applyNumberFormat="1" applyFont="1" applyFill="1" applyBorder="1" applyAlignment="1">
      <alignment horizontal="right"/>
    </xf>
    <xf numFmtId="0" fontId="31" fillId="17" borderId="1" xfId="0" applyNumberFormat="1" applyFont="1" applyFill="1" applyBorder="1" applyAlignment="1">
      <alignment horizontal="left"/>
    </xf>
    <xf numFmtId="4" fontId="31" fillId="17" borderId="1" xfId="0" applyNumberFormat="1" applyFont="1" applyFill="1" applyBorder="1" applyAlignment="1">
      <alignment horizontal="right"/>
    </xf>
    <xf numFmtId="164" fontId="31" fillId="17" borderId="1" xfId="0" applyNumberFormat="1" applyFont="1" applyFill="1" applyBorder="1" applyAlignment="1">
      <alignment horizontal="right"/>
    </xf>
    <xf numFmtId="0" fontId="31" fillId="8" borderId="0" xfId="0" applyFont="1" applyFill="1" applyAlignment="1">
      <alignment horizontal="center"/>
    </xf>
    <xf numFmtId="0" fontId="31" fillId="16" borderId="1" xfId="0" applyNumberFormat="1" applyFont="1" applyFill="1" applyBorder="1" applyAlignment="1">
      <alignment horizontal="left"/>
    </xf>
    <xf numFmtId="0" fontId="32" fillId="9" borderId="1" xfId="0" applyNumberFormat="1" applyFont="1" applyFill="1" applyBorder="1" applyAlignment="1">
      <alignment horizontal="left"/>
    </xf>
    <xf numFmtId="4" fontId="32" fillId="9" borderId="1" xfId="0" applyNumberFormat="1" applyFont="1" applyFill="1" applyBorder="1" applyAlignment="1">
      <alignment horizontal="right"/>
    </xf>
    <xf numFmtId="164" fontId="32" fillId="9" borderId="1" xfId="0" applyNumberFormat="1" applyFont="1" applyFill="1" applyBorder="1" applyAlignment="1">
      <alignment horizontal="right"/>
    </xf>
    <xf numFmtId="0" fontId="34" fillId="4" borderId="1" xfId="0" applyNumberFormat="1" applyFont="1" applyFill="1" applyBorder="1" applyAlignment="1">
      <alignment horizontal="center"/>
    </xf>
    <xf numFmtId="0" fontId="34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workbookViewId="0">
      <selection activeCell="H30" sqref="H30"/>
    </sheetView>
  </sheetViews>
  <sheetFormatPr defaultRowHeight="15" x14ac:dyDescent="0.25"/>
  <cols>
    <col min="2" max="2" width="13.140625" customWidth="1"/>
    <col min="4" max="4" width="12.140625" bestFit="1" customWidth="1"/>
    <col min="6" max="6" width="3" customWidth="1"/>
    <col min="8" max="8" width="6.42578125" customWidth="1"/>
    <col min="10" max="10" width="7" customWidth="1"/>
    <col min="12" max="12" width="6.140625" customWidth="1"/>
    <col min="14" max="14" width="4.42578125" customWidth="1"/>
    <col min="16" max="16" width="3.7109375" customWidth="1"/>
  </cols>
  <sheetData>
    <row r="1" spans="1:16" x14ac:dyDescent="0.25">
      <c r="A1" s="21" t="s">
        <v>0</v>
      </c>
      <c r="B1" s="21"/>
      <c r="C1" s="1"/>
      <c r="D1" s="2"/>
    </row>
    <row r="2" spans="1:16" x14ac:dyDescent="0.25">
      <c r="A2" s="21" t="s">
        <v>1</v>
      </c>
      <c r="B2" s="21"/>
      <c r="C2" s="1"/>
      <c r="D2" s="16"/>
    </row>
    <row r="3" spans="1:16" x14ac:dyDescent="0.25">
      <c r="A3" s="21" t="s">
        <v>2</v>
      </c>
      <c r="B3" s="21"/>
    </row>
    <row r="4" spans="1:16" x14ac:dyDescent="0.25">
      <c r="A4" s="21" t="s">
        <v>3</v>
      </c>
      <c r="B4" s="21"/>
    </row>
    <row r="5" spans="1:16" x14ac:dyDescent="0.25">
      <c r="A5" s="21" t="s">
        <v>4</v>
      </c>
      <c r="B5" s="21"/>
    </row>
    <row r="6" spans="1:16" s="4" customFormat="1" ht="18.75" x14ac:dyDescent="0.3">
      <c r="A6" s="31" t="s">
        <v>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6" x14ac:dyDescent="0.25">
      <c r="A7" s="33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6" x14ac:dyDescent="0.25">
      <c r="A8" s="33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10" spans="1:16" x14ac:dyDescent="0.25">
      <c r="A10" s="34" t="s">
        <v>7</v>
      </c>
      <c r="B10" s="21"/>
      <c r="C10" s="21"/>
      <c r="D10" s="21"/>
      <c r="E10" s="21"/>
      <c r="F10" s="21"/>
      <c r="G10" s="34" t="s">
        <v>8</v>
      </c>
      <c r="H10" s="21"/>
      <c r="I10" s="34" t="s">
        <v>9</v>
      </c>
      <c r="J10" s="21"/>
      <c r="K10" s="34" t="s">
        <v>10</v>
      </c>
      <c r="L10" s="21"/>
      <c r="M10" s="34" t="s">
        <v>11</v>
      </c>
      <c r="N10" s="21"/>
      <c r="O10" s="34" t="s">
        <v>12</v>
      </c>
      <c r="P10" s="21"/>
    </row>
    <row r="11" spans="1:16" x14ac:dyDescent="0.25">
      <c r="A11" s="20" t="s">
        <v>13</v>
      </c>
      <c r="B11" s="21"/>
      <c r="C11" s="21"/>
      <c r="D11" s="21"/>
      <c r="E11" s="21"/>
      <c r="F11" s="21"/>
      <c r="G11" s="30" t="s">
        <v>14</v>
      </c>
      <c r="H11" s="21"/>
      <c r="I11" s="30" t="s">
        <v>15</v>
      </c>
      <c r="J11" s="21"/>
      <c r="K11" s="30" t="s">
        <v>16</v>
      </c>
      <c r="L11" s="21"/>
      <c r="M11" s="30" t="s">
        <v>17</v>
      </c>
      <c r="N11" s="21"/>
      <c r="O11" s="30" t="s">
        <v>18</v>
      </c>
      <c r="P11" s="21"/>
    </row>
    <row r="12" spans="1:16" x14ac:dyDescent="0.25">
      <c r="A12" s="22" t="s">
        <v>19</v>
      </c>
      <c r="B12" s="21"/>
      <c r="C12" s="21"/>
      <c r="D12" s="21"/>
      <c r="E12" s="21"/>
      <c r="F12" s="21"/>
      <c r="G12" s="23">
        <v>4507861.72</v>
      </c>
      <c r="H12" s="21"/>
      <c r="I12" s="23">
        <v>5351170</v>
      </c>
      <c r="J12" s="21"/>
      <c r="K12" s="23">
        <v>2359051.9900000002</v>
      </c>
      <c r="L12" s="21"/>
      <c r="M12" s="27">
        <f>SUM(K12/G12*100)</f>
        <v>52.331951078570363</v>
      </c>
      <c r="N12" s="28"/>
      <c r="O12" s="27">
        <f>SUM(K12/I12*100)</f>
        <v>44.084788747133807</v>
      </c>
      <c r="P12" s="28"/>
    </row>
    <row r="13" spans="1:16" x14ac:dyDescent="0.25">
      <c r="A13" s="22" t="s">
        <v>20</v>
      </c>
      <c r="B13" s="21"/>
      <c r="C13" s="21"/>
      <c r="D13" s="21"/>
      <c r="E13" s="21"/>
      <c r="F13" s="21"/>
      <c r="G13" s="23">
        <v>0</v>
      </c>
      <c r="H13" s="21"/>
      <c r="I13" s="23">
        <v>0</v>
      </c>
      <c r="J13" s="21"/>
      <c r="K13" s="23">
        <v>0</v>
      </c>
      <c r="L13" s="21"/>
      <c r="M13" s="27">
        <v>0</v>
      </c>
      <c r="N13" s="28"/>
      <c r="O13" s="27">
        <v>0</v>
      </c>
      <c r="P13" s="28"/>
    </row>
    <row r="14" spans="1:16" x14ac:dyDescent="0.25">
      <c r="A14" s="22" t="s">
        <v>21</v>
      </c>
      <c r="B14" s="21"/>
      <c r="C14" s="21"/>
      <c r="D14" s="21"/>
      <c r="E14" s="21"/>
      <c r="F14" s="21"/>
      <c r="G14" s="23">
        <v>4510861.72</v>
      </c>
      <c r="H14" s="21"/>
      <c r="I14" s="23">
        <v>5351170</v>
      </c>
      <c r="J14" s="21"/>
      <c r="K14" s="23">
        <v>2359051.9900000002</v>
      </c>
      <c r="L14" s="21"/>
      <c r="M14" s="27">
        <f t="shared" ref="M14:M18" si="0">SUM(K14/G14*100)</f>
        <v>52.297147118045558</v>
      </c>
      <c r="N14" s="28"/>
      <c r="O14" s="27">
        <f t="shared" ref="O14:O18" si="1">SUM(K14/I14*100)</f>
        <v>44.084788747133807</v>
      </c>
      <c r="P14" s="28"/>
    </row>
    <row r="15" spans="1:16" x14ac:dyDescent="0.25">
      <c r="A15" s="22" t="s">
        <v>22</v>
      </c>
      <c r="B15" s="21"/>
      <c r="C15" s="21"/>
      <c r="D15" s="21"/>
      <c r="E15" s="21"/>
      <c r="F15" s="21"/>
      <c r="G15" s="23">
        <v>4113729.37</v>
      </c>
      <c r="H15" s="21"/>
      <c r="I15" s="23">
        <v>5270170</v>
      </c>
      <c r="J15" s="21"/>
      <c r="K15" s="23">
        <v>2552650.3199999998</v>
      </c>
      <c r="L15" s="21"/>
      <c r="M15" s="27">
        <f>SUM(K15/G15*100)</f>
        <v>62.051974994164475</v>
      </c>
      <c r="N15" s="28"/>
      <c r="O15" s="27">
        <f t="shared" si="1"/>
        <v>48.43582503031211</v>
      </c>
      <c r="P15" s="28"/>
    </row>
    <row r="16" spans="1:16" x14ac:dyDescent="0.25">
      <c r="A16" s="22" t="s">
        <v>23</v>
      </c>
      <c r="B16" s="21"/>
      <c r="C16" s="21"/>
      <c r="D16" s="21"/>
      <c r="E16" s="21"/>
      <c r="F16" s="21"/>
      <c r="G16" s="23">
        <v>424568.52</v>
      </c>
      <c r="H16" s="21"/>
      <c r="I16" s="23">
        <v>81000</v>
      </c>
      <c r="J16" s="21"/>
      <c r="K16" s="23">
        <v>50213.3</v>
      </c>
      <c r="L16" s="21"/>
      <c r="M16" s="27">
        <f t="shared" si="0"/>
        <v>11.826901344452009</v>
      </c>
      <c r="N16" s="28"/>
      <c r="O16" s="27">
        <f t="shared" si="1"/>
        <v>61.991728395061727</v>
      </c>
      <c r="P16" s="28"/>
    </row>
    <row r="17" spans="1:16" x14ac:dyDescent="0.25">
      <c r="A17" s="22" t="s">
        <v>24</v>
      </c>
      <c r="B17" s="21"/>
      <c r="C17" s="21"/>
      <c r="D17" s="21"/>
      <c r="E17" s="21"/>
      <c r="F17" s="21"/>
      <c r="G17" s="23">
        <v>4538297.8899999997</v>
      </c>
      <c r="H17" s="21"/>
      <c r="I17" s="23">
        <v>5351170</v>
      </c>
      <c r="J17" s="21"/>
      <c r="K17" s="23">
        <v>2572863.62</v>
      </c>
      <c r="L17" s="21"/>
      <c r="M17" s="27">
        <f t="shared" si="0"/>
        <v>56.692259573114981</v>
      </c>
      <c r="N17" s="28"/>
      <c r="O17" s="27">
        <f t="shared" si="1"/>
        <v>48.080394007291865</v>
      </c>
      <c r="P17" s="28"/>
    </row>
    <row r="18" spans="1:16" x14ac:dyDescent="0.25">
      <c r="A18" s="22" t="s">
        <v>25</v>
      </c>
      <c r="B18" s="21"/>
      <c r="C18" s="21"/>
      <c r="D18" s="21"/>
      <c r="E18" s="21"/>
      <c r="F18" s="21"/>
      <c r="G18" s="23">
        <v>175474.91</v>
      </c>
      <c r="H18" s="21"/>
      <c r="I18" s="23">
        <v>236469.94</v>
      </c>
      <c r="J18" s="21"/>
      <c r="K18" s="23">
        <v>0</v>
      </c>
      <c r="L18" s="21"/>
      <c r="M18" s="27">
        <f t="shared" si="0"/>
        <v>0</v>
      </c>
      <c r="N18" s="28"/>
      <c r="O18" s="27">
        <f t="shared" si="1"/>
        <v>0</v>
      </c>
      <c r="P18" s="28"/>
    </row>
    <row r="19" spans="1:16" x14ac:dyDescent="0.25">
      <c r="A19" s="20" t="s">
        <v>26</v>
      </c>
      <c r="B19" s="21"/>
      <c r="C19" s="21"/>
      <c r="D19" s="21"/>
      <c r="E19" s="21"/>
      <c r="F19" s="21"/>
      <c r="G19" s="20" t="s">
        <v>1</v>
      </c>
      <c r="H19" s="21"/>
      <c r="I19" s="20" t="s">
        <v>1</v>
      </c>
      <c r="J19" s="21"/>
      <c r="K19" s="20" t="s">
        <v>1</v>
      </c>
      <c r="L19" s="21"/>
      <c r="M19" s="20" t="s">
        <v>1</v>
      </c>
      <c r="N19" s="21"/>
      <c r="O19" s="20" t="s">
        <v>1</v>
      </c>
      <c r="P19" s="21"/>
    </row>
    <row r="20" spans="1:16" x14ac:dyDescent="0.25">
      <c r="A20" s="22" t="s">
        <v>27</v>
      </c>
      <c r="B20" s="21"/>
      <c r="C20" s="21"/>
      <c r="D20" s="21"/>
      <c r="E20" s="21"/>
      <c r="F20" s="21"/>
      <c r="G20" s="23">
        <v>205524.84</v>
      </c>
      <c r="H20" s="21"/>
      <c r="I20" s="23">
        <v>0</v>
      </c>
      <c r="J20" s="21"/>
      <c r="K20" s="23">
        <v>0</v>
      </c>
      <c r="L20" s="21"/>
      <c r="M20" s="24">
        <f>SUM(K20/G20*100)</f>
        <v>0</v>
      </c>
      <c r="N20" s="21"/>
      <c r="O20" s="24">
        <v>0</v>
      </c>
      <c r="P20" s="21"/>
    </row>
    <row r="21" spans="1:16" x14ac:dyDescent="0.25">
      <c r="A21" s="22" t="s">
        <v>28</v>
      </c>
      <c r="B21" s="21"/>
      <c r="C21" s="21"/>
      <c r="D21" s="21"/>
      <c r="E21" s="21"/>
      <c r="F21" s="21"/>
      <c r="G21" s="23">
        <v>117060.64</v>
      </c>
      <c r="H21" s="21"/>
      <c r="I21" s="23">
        <v>50900</v>
      </c>
      <c r="J21" s="21"/>
      <c r="K21" s="23">
        <v>25098.080000000002</v>
      </c>
      <c r="L21" s="21"/>
      <c r="M21" s="27">
        <f t="shared" ref="M21:M24" si="2">SUM(K21/G21*100)</f>
        <v>21.440238153490363</v>
      </c>
      <c r="N21" s="28"/>
      <c r="O21" s="27">
        <f>SUM(K21/I21*100)</f>
        <v>49.308605108055012</v>
      </c>
      <c r="P21" s="28"/>
    </row>
    <row r="22" spans="1:16" x14ac:dyDescent="0.25">
      <c r="A22" s="22" t="s">
        <v>29</v>
      </c>
      <c r="B22" s="21"/>
      <c r="C22" s="21"/>
      <c r="D22" s="21"/>
      <c r="E22" s="21"/>
      <c r="F22" s="21"/>
      <c r="G22" s="23">
        <v>-205524.84</v>
      </c>
      <c r="H22" s="21"/>
      <c r="I22" s="23">
        <v>-50900</v>
      </c>
      <c r="J22" s="21"/>
      <c r="K22" s="23">
        <v>-25098.080000000002</v>
      </c>
      <c r="L22" s="21"/>
      <c r="M22" s="27">
        <f>SUM(K22/G22*100)</f>
        <v>12.211701515009086</v>
      </c>
      <c r="N22" s="28"/>
      <c r="O22" s="27">
        <f t="shared" ref="O22:O24" si="3">SUM(K22/I22*100)</f>
        <v>49.308605108055012</v>
      </c>
      <c r="P22" s="28"/>
    </row>
    <row r="23" spans="1:16" x14ac:dyDescent="0.25">
      <c r="A23" s="22" t="s">
        <v>30</v>
      </c>
      <c r="B23" s="21"/>
      <c r="C23" s="21"/>
      <c r="D23" s="21"/>
      <c r="E23" s="21"/>
      <c r="F23" s="21"/>
      <c r="G23" s="23">
        <v>0</v>
      </c>
      <c r="H23" s="21"/>
      <c r="I23" s="23">
        <v>0</v>
      </c>
      <c r="J23" s="21"/>
      <c r="K23" s="23">
        <v>0</v>
      </c>
      <c r="L23" s="21"/>
      <c r="M23" s="24">
        <v>0</v>
      </c>
      <c r="N23" s="21"/>
      <c r="O23" s="27">
        <v>0</v>
      </c>
      <c r="P23" s="28"/>
    </row>
    <row r="24" spans="1:16" ht="30" customHeight="1" x14ac:dyDescent="0.25">
      <c r="A24" s="29" t="s">
        <v>31</v>
      </c>
      <c r="B24" s="26"/>
      <c r="C24" s="26"/>
      <c r="D24" s="26"/>
      <c r="E24" s="26"/>
      <c r="F24" s="26"/>
      <c r="G24" s="23">
        <v>175474.91</v>
      </c>
      <c r="H24" s="21"/>
      <c r="I24" s="23">
        <v>236469.94</v>
      </c>
      <c r="J24" s="21"/>
      <c r="K24" s="23">
        <v>0</v>
      </c>
      <c r="L24" s="21"/>
      <c r="M24" s="24">
        <f t="shared" si="2"/>
        <v>0</v>
      </c>
      <c r="N24" s="21"/>
      <c r="O24" s="27">
        <f t="shared" si="3"/>
        <v>0</v>
      </c>
      <c r="P24" s="28"/>
    </row>
    <row r="25" spans="1:16" ht="29.25" customHeight="1" x14ac:dyDescent="0.25">
      <c r="A25" s="25" t="s">
        <v>32</v>
      </c>
      <c r="B25" s="26"/>
      <c r="C25" s="26"/>
      <c r="D25" s="26"/>
      <c r="E25" s="26"/>
      <c r="F25" s="26"/>
      <c r="G25" s="20" t="s">
        <v>1</v>
      </c>
      <c r="H25" s="21"/>
      <c r="I25" s="20" t="s">
        <v>1</v>
      </c>
      <c r="J25" s="21"/>
      <c r="K25" s="20" t="s">
        <v>1</v>
      </c>
      <c r="L25" s="21"/>
      <c r="M25" s="20" t="s">
        <v>1</v>
      </c>
      <c r="N25" s="21"/>
      <c r="O25" s="20" t="s">
        <v>1</v>
      </c>
      <c r="P25" s="21"/>
    </row>
    <row r="26" spans="1:16" x14ac:dyDescent="0.25">
      <c r="A26" s="22" t="s">
        <v>33</v>
      </c>
      <c r="B26" s="21"/>
      <c r="C26" s="21"/>
      <c r="D26" s="21"/>
      <c r="E26" s="21"/>
      <c r="F26" s="21"/>
      <c r="G26" s="23">
        <v>236469.94</v>
      </c>
      <c r="H26" s="21"/>
      <c r="I26" s="23">
        <v>0</v>
      </c>
      <c r="J26" s="21"/>
      <c r="K26" s="23">
        <v>0</v>
      </c>
      <c r="L26" s="21"/>
      <c r="M26" s="24">
        <v>0</v>
      </c>
      <c r="N26" s="21"/>
      <c r="O26" s="24">
        <v>0</v>
      </c>
      <c r="P26" s="21"/>
    </row>
  </sheetData>
  <mergeCells count="110">
    <mergeCell ref="A1:B1"/>
    <mergeCell ref="A2:B2"/>
    <mergeCell ref="A3:B3"/>
    <mergeCell ref="A4:B4"/>
    <mergeCell ref="A5:B5"/>
    <mergeCell ref="A6:O6"/>
    <mergeCell ref="A7:O7"/>
    <mergeCell ref="A8:O8"/>
    <mergeCell ref="A10:F10"/>
    <mergeCell ref="G10:H10"/>
    <mergeCell ref="I10:J10"/>
    <mergeCell ref="K10:L10"/>
    <mergeCell ref="M10:N10"/>
    <mergeCell ref="O10:P10"/>
    <mergeCell ref="O11:P11"/>
    <mergeCell ref="A12:F12"/>
    <mergeCell ref="G12:H12"/>
    <mergeCell ref="I12:J12"/>
    <mergeCell ref="K12:L12"/>
    <mergeCell ref="M12:N12"/>
    <mergeCell ref="O12:P12"/>
    <mergeCell ref="A11:F11"/>
    <mergeCell ref="G11:H11"/>
    <mergeCell ref="I11:J11"/>
    <mergeCell ref="K11:L11"/>
    <mergeCell ref="M11:N11"/>
    <mergeCell ref="O13:P13"/>
    <mergeCell ref="A14:F14"/>
    <mergeCell ref="G14:H14"/>
    <mergeCell ref="I14:J14"/>
    <mergeCell ref="K14:L14"/>
    <mergeCell ref="M14:N14"/>
    <mergeCell ref="O14:P14"/>
    <mergeCell ref="A13:F13"/>
    <mergeCell ref="G13:H13"/>
    <mergeCell ref="I13:J13"/>
    <mergeCell ref="K13:L13"/>
    <mergeCell ref="M13:N13"/>
    <mergeCell ref="O15:P15"/>
    <mergeCell ref="A16:F16"/>
    <mergeCell ref="G16:H16"/>
    <mergeCell ref="I16:J16"/>
    <mergeCell ref="K16:L16"/>
    <mergeCell ref="M16:N16"/>
    <mergeCell ref="O16:P16"/>
    <mergeCell ref="A15:F15"/>
    <mergeCell ref="G15:H15"/>
    <mergeCell ref="I15:J15"/>
    <mergeCell ref="K15:L15"/>
    <mergeCell ref="M15:N15"/>
    <mergeCell ref="O17:P17"/>
    <mergeCell ref="A18:F18"/>
    <mergeCell ref="G18:H18"/>
    <mergeCell ref="I18:J18"/>
    <mergeCell ref="K18:L18"/>
    <mergeCell ref="M18:N18"/>
    <mergeCell ref="O18:P18"/>
    <mergeCell ref="A17:F17"/>
    <mergeCell ref="G17:H17"/>
    <mergeCell ref="I17:J17"/>
    <mergeCell ref="K17:L17"/>
    <mergeCell ref="M17:N17"/>
    <mergeCell ref="O19:P19"/>
    <mergeCell ref="A20:F20"/>
    <mergeCell ref="G20:H20"/>
    <mergeCell ref="I20:J20"/>
    <mergeCell ref="K20:L20"/>
    <mergeCell ref="M20:N20"/>
    <mergeCell ref="O20:P20"/>
    <mergeCell ref="A19:F19"/>
    <mergeCell ref="G19:H19"/>
    <mergeCell ref="I19:J19"/>
    <mergeCell ref="K19:L19"/>
    <mergeCell ref="M19:N19"/>
    <mergeCell ref="O21:P21"/>
    <mergeCell ref="A22:F22"/>
    <mergeCell ref="G22:H22"/>
    <mergeCell ref="I22:J22"/>
    <mergeCell ref="K22:L22"/>
    <mergeCell ref="M22:N22"/>
    <mergeCell ref="O22:P22"/>
    <mergeCell ref="A21:F21"/>
    <mergeCell ref="G21:H21"/>
    <mergeCell ref="I21:J21"/>
    <mergeCell ref="K21:L21"/>
    <mergeCell ref="M21:N21"/>
    <mergeCell ref="O23:P23"/>
    <mergeCell ref="A24:F24"/>
    <mergeCell ref="G24:H24"/>
    <mergeCell ref="I24:J24"/>
    <mergeCell ref="K24:L24"/>
    <mergeCell ref="M24:N24"/>
    <mergeCell ref="O24:P24"/>
    <mergeCell ref="A23:F23"/>
    <mergeCell ref="G23:H23"/>
    <mergeCell ref="I23:J23"/>
    <mergeCell ref="K23:L23"/>
    <mergeCell ref="M23:N23"/>
    <mergeCell ref="O25:P25"/>
    <mergeCell ref="A26:F26"/>
    <mergeCell ref="G26:H26"/>
    <mergeCell ref="I26:J26"/>
    <mergeCell ref="K26:L26"/>
    <mergeCell ref="M26:N26"/>
    <mergeCell ref="O26:P26"/>
    <mergeCell ref="A25:F25"/>
    <mergeCell ref="G25:H25"/>
    <mergeCell ref="I25:J25"/>
    <mergeCell ref="K25:L25"/>
    <mergeCell ref="M25:N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8"/>
  <sheetViews>
    <sheetView workbookViewId="0">
      <selection activeCell="J25" sqref="J25:K25"/>
    </sheetView>
  </sheetViews>
  <sheetFormatPr defaultRowHeight="15" x14ac:dyDescent="0.25"/>
  <cols>
    <col min="2" max="2" width="13.5703125" customWidth="1"/>
    <col min="3" max="3" width="7.42578125" customWidth="1"/>
    <col min="8" max="8" width="7" customWidth="1"/>
    <col min="9" max="10" width="7.28515625" customWidth="1"/>
    <col min="11" max="11" width="8.140625" customWidth="1"/>
    <col min="12" max="12" width="6" customWidth="1"/>
    <col min="13" max="13" width="7.5703125" customWidth="1"/>
    <col min="14" max="14" width="5.5703125" customWidth="1"/>
    <col min="15" max="15" width="4.42578125" customWidth="1"/>
    <col min="16" max="17" width="5.140625" customWidth="1"/>
  </cols>
  <sheetData>
    <row r="1" spans="1:17" x14ac:dyDescent="0.25">
      <c r="A1" s="21" t="s">
        <v>0</v>
      </c>
      <c r="B1" s="21"/>
      <c r="C1" s="1"/>
      <c r="D1" s="2"/>
    </row>
    <row r="2" spans="1:17" x14ac:dyDescent="0.25">
      <c r="A2" s="21" t="s">
        <v>1</v>
      </c>
      <c r="B2" s="21"/>
      <c r="C2" s="1"/>
      <c r="D2" s="3"/>
    </row>
    <row r="3" spans="1:17" x14ac:dyDescent="0.25">
      <c r="A3" s="21" t="s">
        <v>2</v>
      </c>
      <c r="B3" s="21"/>
    </row>
    <row r="4" spans="1:17" x14ac:dyDescent="0.25">
      <c r="A4" s="21" t="s">
        <v>3</v>
      </c>
      <c r="B4" s="21"/>
    </row>
    <row r="5" spans="1:17" x14ac:dyDescent="0.25">
      <c r="A5" s="21" t="s">
        <v>4</v>
      </c>
      <c r="B5" s="21"/>
    </row>
    <row r="6" spans="1:17" s="5" customFormat="1" ht="18.75" x14ac:dyDescent="0.3">
      <c r="A6" s="46" t="s">
        <v>34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</row>
    <row r="7" spans="1:17" x14ac:dyDescent="0.25">
      <c r="A7" s="33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7" x14ac:dyDescent="0.25">
      <c r="A8" s="33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10" spans="1:17" x14ac:dyDescent="0.25">
      <c r="A10" s="48" t="s">
        <v>7</v>
      </c>
      <c r="B10" s="21"/>
      <c r="C10" s="21"/>
      <c r="D10" s="21"/>
      <c r="E10" s="21"/>
      <c r="F10" s="21"/>
      <c r="G10" s="21"/>
      <c r="H10" s="48" t="s">
        <v>8</v>
      </c>
      <c r="I10" s="21"/>
      <c r="J10" s="48" t="s">
        <v>9</v>
      </c>
      <c r="K10" s="21"/>
      <c r="L10" s="48" t="s">
        <v>10</v>
      </c>
      <c r="M10" s="21"/>
      <c r="N10" s="48" t="s">
        <v>11</v>
      </c>
      <c r="O10" s="21"/>
      <c r="P10" s="48" t="s">
        <v>12</v>
      </c>
      <c r="Q10" s="21"/>
    </row>
    <row r="11" spans="1:17" x14ac:dyDescent="0.25">
      <c r="A11" s="43" t="s">
        <v>13</v>
      </c>
      <c r="B11" s="21"/>
      <c r="C11" s="21"/>
      <c r="D11" s="21"/>
      <c r="E11" s="21"/>
      <c r="F11" s="21"/>
      <c r="G11" s="21"/>
      <c r="H11" s="44" t="s">
        <v>14</v>
      </c>
      <c r="I11" s="21"/>
      <c r="J11" s="44" t="s">
        <v>15</v>
      </c>
      <c r="K11" s="21"/>
      <c r="L11" s="44" t="s">
        <v>16</v>
      </c>
      <c r="M11" s="21"/>
      <c r="N11" s="44" t="s">
        <v>17</v>
      </c>
      <c r="O11" s="21"/>
      <c r="P11" s="44" t="s">
        <v>18</v>
      </c>
      <c r="Q11" s="21"/>
    </row>
    <row r="12" spans="1:17" x14ac:dyDescent="0.25">
      <c r="A12" s="41" t="s">
        <v>19</v>
      </c>
      <c r="B12" s="26"/>
      <c r="C12" s="26"/>
      <c r="D12" s="26"/>
      <c r="E12" s="26"/>
      <c r="F12" s="26"/>
      <c r="G12" s="26"/>
      <c r="H12" s="38">
        <f>SUM(H13+H16+H20+H23+H26+H29)</f>
        <v>4510861.72</v>
      </c>
      <c r="I12" s="21"/>
      <c r="J12" s="38">
        <f>SUM(J13+J16+J20+J23+J26+J29)</f>
        <v>5114700.0600000005</v>
      </c>
      <c r="K12" s="21"/>
      <c r="L12" s="38">
        <v>2359051.9900000002</v>
      </c>
      <c r="M12" s="21"/>
      <c r="N12" s="39">
        <f>SUM(L12/H12*100)</f>
        <v>52.297147118045558</v>
      </c>
      <c r="O12" s="28"/>
      <c r="P12" s="39">
        <f>SUM(L12/J12*100)</f>
        <v>46.122978128261934</v>
      </c>
      <c r="Q12" s="28"/>
    </row>
    <row r="13" spans="1:17" x14ac:dyDescent="0.25">
      <c r="A13" s="41" t="s">
        <v>35</v>
      </c>
      <c r="B13" s="26"/>
      <c r="C13" s="26"/>
      <c r="D13" s="26"/>
      <c r="E13" s="26"/>
      <c r="F13" s="26"/>
      <c r="G13" s="26"/>
      <c r="H13" s="38">
        <v>2840519.4</v>
      </c>
      <c r="I13" s="21"/>
      <c r="J13" s="38">
        <v>3406430.06</v>
      </c>
      <c r="K13" s="21"/>
      <c r="L13" s="38">
        <v>1507187.37</v>
      </c>
      <c r="M13" s="21"/>
      <c r="N13" s="39">
        <f>SUM(L13/H13*100)</f>
        <v>53.060273765424739</v>
      </c>
      <c r="O13" s="28"/>
      <c r="P13" s="39">
        <f t="shared" ref="P13:P80" si="0">SUM(L13/J13*100)</f>
        <v>44.245363722512479</v>
      </c>
      <c r="Q13" s="28"/>
    </row>
    <row r="14" spans="1:17" x14ac:dyDescent="0.25">
      <c r="A14" s="29" t="s">
        <v>36</v>
      </c>
      <c r="B14" s="26"/>
      <c r="C14" s="26"/>
      <c r="D14" s="26"/>
      <c r="E14" s="26"/>
      <c r="F14" s="26"/>
      <c r="G14" s="26"/>
      <c r="H14" s="38">
        <v>2840519.4</v>
      </c>
      <c r="I14" s="21"/>
      <c r="J14" s="38">
        <v>3406430.06</v>
      </c>
      <c r="K14" s="21"/>
      <c r="L14" s="38">
        <v>1507187.37</v>
      </c>
      <c r="M14" s="21"/>
      <c r="N14" s="39">
        <f>SUM(L14/H14*100)</f>
        <v>53.060273765424739</v>
      </c>
      <c r="O14" s="28"/>
      <c r="P14" s="39">
        <f t="shared" si="0"/>
        <v>44.245363722512479</v>
      </c>
      <c r="Q14" s="28"/>
    </row>
    <row r="15" spans="1:17" ht="29.25" customHeight="1" x14ac:dyDescent="0.25">
      <c r="A15" s="26" t="s">
        <v>37</v>
      </c>
      <c r="B15" s="26"/>
      <c r="C15" s="26"/>
      <c r="D15" s="26"/>
      <c r="E15" s="26"/>
      <c r="F15" s="26"/>
      <c r="G15" s="26"/>
      <c r="H15" s="40">
        <v>2840519.4</v>
      </c>
      <c r="I15" s="21"/>
      <c r="J15" s="40">
        <v>3406430.06</v>
      </c>
      <c r="K15" s="21"/>
      <c r="L15" s="40">
        <v>1507187.37</v>
      </c>
      <c r="M15" s="21"/>
      <c r="N15" s="42">
        <v>0</v>
      </c>
      <c r="O15" s="21"/>
      <c r="P15" s="35">
        <f t="shared" si="0"/>
        <v>44.245363722512479</v>
      </c>
      <c r="Q15" s="36"/>
    </row>
    <row r="16" spans="1:17" x14ac:dyDescent="0.25">
      <c r="A16" s="41" t="s">
        <v>38</v>
      </c>
      <c r="B16" s="26"/>
      <c r="C16" s="26"/>
      <c r="D16" s="26"/>
      <c r="E16" s="26"/>
      <c r="F16" s="26"/>
      <c r="G16" s="26"/>
      <c r="H16" s="38">
        <v>10.71</v>
      </c>
      <c r="I16" s="21"/>
      <c r="J16" s="38">
        <v>1600</v>
      </c>
      <c r="K16" s="21"/>
      <c r="L16" s="38">
        <v>3.31</v>
      </c>
      <c r="M16" s="21"/>
      <c r="N16" s="39">
        <f>SUM(L16/H16*100)</f>
        <v>30.905695611577961</v>
      </c>
      <c r="O16" s="28"/>
      <c r="P16" s="39">
        <f t="shared" si="0"/>
        <v>0.20687499999999998</v>
      </c>
      <c r="Q16" s="28"/>
    </row>
    <row r="17" spans="1:17" x14ac:dyDescent="0.25">
      <c r="A17" s="41" t="s">
        <v>39</v>
      </c>
      <c r="B17" s="26"/>
      <c r="C17" s="26"/>
      <c r="D17" s="26"/>
      <c r="E17" s="26"/>
      <c r="F17" s="26"/>
      <c r="G17" s="26"/>
      <c r="H17" s="38">
        <v>10.71</v>
      </c>
      <c r="I17" s="21"/>
      <c r="J17" s="38">
        <v>1600</v>
      </c>
      <c r="K17" s="21"/>
      <c r="L17" s="38">
        <v>3.31</v>
      </c>
      <c r="M17" s="21"/>
      <c r="N17" s="39">
        <f>SUM(L17/H17*100)</f>
        <v>30.905695611577961</v>
      </c>
      <c r="O17" s="28"/>
      <c r="P17" s="39">
        <f t="shared" si="0"/>
        <v>0.20687499999999998</v>
      </c>
      <c r="Q17" s="28"/>
    </row>
    <row r="18" spans="1:17" x14ac:dyDescent="0.25">
      <c r="A18" s="26" t="s">
        <v>40</v>
      </c>
      <c r="B18" s="26"/>
      <c r="C18" s="26"/>
      <c r="D18" s="26"/>
      <c r="E18" s="26"/>
      <c r="F18" s="26"/>
      <c r="G18" s="26"/>
      <c r="H18" s="40">
        <v>10.71</v>
      </c>
      <c r="I18" s="21"/>
      <c r="J18" s="40">
        <v>100</v>
      </c>
      <c r="K18" s="21"/>
      <c r="L18" s="40">
        <v>3.31</v>
      </c>
      <c r="M18" s="21"/>
      <c r="N18" s="35">
        <f t="shared" ref="N18:N85" si="1">SUM(L18/H18*100)</f>
        <v>30.905695611577961</v>
      </c>
      <c r="O18" s="36"/>
      <c r="P18" s="35">
        <f t="shared" si="0"/>
        <v>3.3099999999999996</v>
      </c>
      <c r="Q18" s="36"/>
    </row>
    <row r="19" spans="1:17" s="12" customFormat="1" x14ac:dyDescent="0.25">
      <c r="A19" s="45" t="s">
        <v>254</v>
      </c>
      <c r="B19" s="45"/>
      <c r="C19" s="45"/>
      <c r="D19" s="45"/>
      <c r="E19" s="45"/>
      <c r="F19" s="45"/>
      <c r="G19" s="45"/>
      <c r="H19" s="40">
        <v>0</v>
      </c>
      <c r="I19" s="40"/>
      <c r="J19" s="40">
        <v>1500</v>
      </c>
      <c r="K19" s="40"/>
      <c r="L19" s="40">
        <v>0</v>
      </c>
      <c r="M19" s="40"/>
      <c r="N19" s="35">
        <v>0</v>
      </c>
      <c r="O19" s="36"/>
      <c r="P19" s="35">
        <f t="shared" si="0"/>
        <v>0</v>
      </c>
      <c r="Q19" s="36"/>
    </row>
    <row r="20" spans="1:17" ht="29.25" customHeight="1" x14ac:dyDescent="0.25">
      <c r="A20" s="29" t="s">
        <v>41</v>
      </c>
      <c r="B20" s="26"/>
      <c r="C20" s="26"/>
      <c r="D20" s="26"/>
      <c r="E20" s="26"/>
      <c r="F20" s="26"/>
      <c r="G20" s="26"/>
      <c r="H20" s="38">
        <v>748014</v>
      </c>
      <c r="I20" s="21"/>
      <c r="J20" s="38">
        <v>780400</v>
      </c>
      <c r="K20" s="21"/>
      <c r="L20" s="38">
        <v>437112.5</v>
      </c>
      <c r="M20" s="21"/>
      <c r="N20" s="39">
        <f t="shared" si="1"/>
        <v>58.436406270470876</v>
      </c>
      <c r="O20" s="28"/>
      <c r="P20" s="39">
        <f t="shared" si="0"/>
        <v>56.011340338288065</v>
      </c>
      <c r="Q20" s="28"/>
    </row>
    <row r="21" spans="1:17" x14ac:dyDescent="0.25">
      <c r="A21" s="41" t="s">
        <v>42</v>
      </c>
      <c r="B21" s="26"/>
      <c r="C21" s="26"/>
      <c r="D21" s="26"/>
      <c r="E21" s="26"/>
      <c r="F21" s="26"/>
      <c r="G21" s="26"/>
      <c r="H21" s="38">
        <v>748014</v>
      </c>
      <c r="I21" s="21"/>
      <c r="J21" s="38">
        <v>780400</v>
      </c>
      <c r="K21" s="21"/>
      <c r="L21" s="38">
        <v>437112.5</v>
      </c>
      <c r="M21" s="21"/>
      <c r="N21" s="39">
        <f t="shared" si="1"/>
        <v>58.436406270470876</v>
      </c>
      <c r="O21" s="28"/>
      <c r="P21" s="39">
        <f t="shared" si="0"/>
        <v>56.011340338288065</v>
      </c>
      <c r="Q21" s="28"/>
    </row>
    <row r="22" spans="1:17" x14ac:dyDescent="0.25">
      <c r="A22" s="26" t="s">
        <v>43</v>
      </c>
      <c r="B22" s="26"/>
      <c r="C22" s="26"/>
      <c r="D22" s="26"/>
      <c r="E22" s="26"/>
      <c r="F22" s="26"/>
      <c r="G22" s="26"/>
      <c r="H22" s="40">
        <v>748014</v>
      </c>
      <c r="I22" s="21"/>
      <c r="J22" s="40">
        <v>780400</v>
      </c>
      <c r="K22" s="21"/>
      <c r="L22" s="40">
        <v>437112.5</v>
      </c>
      <c r="M22" s="21"/>
      <c r="N22" s="35">
        <f t="shared" si="1"/>
        <v>58.436406270470876</v>
      </c>
      <c r="O22" s="36"/>
      <c r="P22" s="35">
        <f t="shared" si="0"/>
        <v>56.011340338288065</v>
      </c>
      <c r="Q22" s="36"/>
    </row>
    <row r="23" spans="1:17" ht="29.25" customHeight="1" x14ac:dyDescent="0.25">
      <c r="A23" s="29" t="s">
        <v>270</v>
      </c>
      <c r="B23" s="26"/>
      <c r="C23" s="26"/>
      <c r="D23" s="26"/>
      <c r="E23" s="26"/>
      <c r="F23" s="26"/>
      <c r="G23" s="26"/>
      <c r="H23" s="38">
        <v>27018</v>
      </c>
      <c r="I23" s="21"/>
      <c r="J23" s="38">
        <v>23000</v>
      </c>
      <c r="K23" s="21"/>
      <c r="L23" s="38">
        <v>7400</v>
      </c>
      <c r="M23" s="21"/>
      <c r="N23" s="39">
        <f t="shared" si="1"/>
        <v>27.389147975423793</v>
      </c>
      <c r="O23" s="28"/>
      <c r="P23" s="39">
        <f t="shared" si="0"/>
        <v>32.173913043478258</v>
      </c>
      <c r="Q23" s="28"/>
    </row>
    <row r="24" spans="1:17" x14ac:dyDescent="0.25">
      <c r="A24" s="29" t="s">
        <v>44</v>
      </c>
      <c r="B24" s="26"/>
      <c r="C24" s="26"/>
      <c r="D24" s="26"/>
      <c r="E24" s="26"/>
      <c r="F24" s="26"/>
      <c r="G24" s="26"/>
      <c r="H24" s="38">
        <v>27018</v>
      </c>
      <c r="I24" s="21"/>
      <c r="J24" s="38">
        <v>23000</v>
      </c>
      <c r="K24" s="21"/>
      <c r="L24" s="38">
        <v>7400</v>
      </c>
      <c r="M24" s="21"/>
      <c r="N24" s="39">
        <f t="shared" si="1"/>
        <v>27.389147975423793</v>
      </c>
      <c r="O24" s="28"/>
      <c r="P24" s="39">
        <f t="shared" si="0"/>
        <v>32.173913043478258</v>
      </c>
      <c r="Q24" s="28"/>
    </row>
    <row r="25" spans="1:17" x14ac:dyDescent="0.25">
      <c r="A25" s="26" t="s">
        <v>45</v>
      </c>
      <c r="B25" s="26"/>
      <c r="C25" s="26"/>
      <c r="D25" s="26"/>
      <c r="E25" s="26"/>
      <c r="F25" s="26"/>
      <c r="G25" s="26"/>
      <c r="H25" s="40">
        <v>27018</v>
      </c>
      <c r="I25" s="21"/>
      <c r="J25" s="40">
        <v>23000</v>
      </c>
      <c r="K25" s="21"/>
      <c r="L25" s="40">
        <v>7400</v>
      </c>
      <c r="M25" s="21"/>
      <c r="N25" s="35">
        <f t="shared" si="1"/>
        <v>27.389147975423793</v>
      </c>
      <c r="O25" s="36"/>
      <c r="P25" s="35">
        <f t="shared" si="0"/>
        <v>32.173913043478258</v>
      </c>
      <c r="Q25" s="36"/>
    </row>
    <row r="26" spans="1:17" x14ac:dyDescent="0.25">
      <c r="A26" s="29" t="s">
        <v>46</v>
      </c>
      <c r="B26" s="26"/>
      <c r="C26" s="26"/>
      <c r="D26" s="26"/>
      <c r="E26" s="26"/>
      <c r="F26" s="26"/>
      <c r="G26" s="26"/>
      <c r="H26" s="38">
        <v>893999.61</v>
      </c>
      <c r="I26" s="21"/>
      <c r="J26" s="38">
        <v>901970</v>
      </c>
      <c r="K26" s="21"/>
      <c r="L26" s="38">
        <v>405588.81</v>
      </c>
      <c r="M26" s="21"/>
      <c r="N26" s="39">
        <f t="shared" si="1"/>
        <v>45.367895630290036</v>
      </c>
      <c r="O26" s="28"/>
      <c r="P26" s="39">
        <f t="shared" si="0"/>
        <v>44.966995576349547</v>
      </c>
      <c r="Q26" s="28"/>
    </row>
    <row r="27" spans="1:17" ht="29.25" customHeight="1" x14ac:dyDescent="0.25">
      <c r="A27" s="29" t="s">
        <v>47</v>
      </c>
      <c r="B27" s="26"/>
      <c r="C27" s="26"/>
      <c r="D27" s="26"/>
      <c r="E27" s="26"/>
      <c r="F27" s="26"/>
      <c r="G27" s="26"/>
      <c r="H27" s="38">
        <v>893999.61</v>
      </c>
      <c r="I27" s="21"/>
      <c r="J27" s="38">
        <v>901970</v>
      </c>
      <c r="K27" s="21"/>
      <c r="L27" s="38">
        <v>405588.81</v>
      </c>
      <c r="M27" s="21"/>
      <c r="N27" s="39">
        <f t="shared" si="1"/>
        <v>45.367895630290036</v>
      </c>
      <c r="O27" s="28"/>
      <c r="P27" s="39">
        <f t="shared" si="0"/>
        <v>44.966995576349547</v>
      </c>
      <c r="Q27" s="28"/>
    </row>
    <row r="28" spans="1:17" x14ac:dyDescent="0.25">
      <c r="A28" s="26" t="s">
        <v>48</v>
      </c>
      <c r="B28" s="26"/>
      <c r="C28" s="26"/>
      <c r="D28" s="26"/>
      <c r="E28" s="26"/>
      <c r="F28" s="26"/>
      <c r="G28" s="26"/>
      <c r="H28" s="40">
        <v>893999.61</v>
      </c>
      <c r="I28" s="21"/>
      <c r="J28" s="40">
        <v>901970</v>
      </c>
      <c r="K28" s="21"/>
      <c r="L28" s="40">
        <v>405588.81</v>
      </c>
      <c r="M28" s="21"/>
      <c r="N28" s="35">
        <f t="shared" si="1"/>
        <v>45.367895630290036</v>
      </c>
      <c r="O28" s="36"/>
      <c r="P28" s="35">
        <f t="shared" si="0"/>
        <v>44.966995576349547</v>
      </c>
      <c r="Q28" s="36"/>
    </row>
    <row r="29" spans="1:17" x14ac:dyDescent="0.25">
      <c r="A29" s="41" t="s">
        <v>49</v>
      </c>
      <c r="B29" s="26"/>
      <c r="C29" s="26"/>
      <c r="D29" s="26"/>
      <c r="E29" s="26"/>
      <c r="F29" s="26"/>
      <c r="G29" s="26"/>
      <c r="H29" s="38">
        <v>1300</v>
      </c>
      <c r="I29" s="21"/>
      <c r="J29" s="38">
        <v>1300</v>
      </c>
      <c r="K29" s="21"/>
      <c r="L29" s="38">
        <v>1760</v>
      </c>
      <c r="M29" s="21"/>
      <c r="N29" s="39">
        <f t="shared" si="1"/>
        <v>135.38461538461539</v>
      </c>
      <c r="O29" s="28"/>
      <c r="P29" s="39">
        <f t="shared" si="0"/>
        <v>135.38461538461539</v>
      </c>
      <c r="Q29" s="28"/>
    </row>
    <row r="30" spans="1:17" x14ac:dyDescent="0.25">
      <c r="A30" s="41" t="s">
        <v>50</v>
      </c>
      <c r="B30" s="26"/>
      <c r="C30" s="26"/>
      <c r="D30" s="26"/>
      <c r="E30" s="26"/>
      <c r="F30" s="26"/>
      <c r="G30" s="26"/>
      <c r="H30" s="38">
        <v>1300</v>
      </c>
      <c r="I30" s="21"/>
      <c r="J30" s="38">
        <v>1300</v>
      </c>
      <c r="K30" s="21"/>
      <c r="L30" s="38">
        <v>1760</v>
      </c>
      <c r="M30" s="21"/>
      <c r="N30" s="39">
        <f t="shared" si="1"/>
        <v>135.38461538461539</v>
      </c>
      <c r="O30" s="28"/>
      <c r="P30" s="39">
        <f t="shared" si="0"/>
        <v>135.38461538461539</v>
      </c>
      <c r="Q30" s="28"/>
    </row>
    <row r="31" spans="1:17" x14ac:dyDescent="0.25">
      <c r="A31" s="26" t="s">
        <v>51</v>
      </c>
      <c r="B31" s="26"/>
      <c r="C31" s="26"/>
      <c r="D31" s="26"/>
      <c r="E31" s="26"/>
      <c r="F31" s="26"/>
      <c r="G31" s="26"/>
      <c r="H31" s="40">
        <v>1300</v>
      </c>
      <c r="I31" s="21"/>
      <c r="J31" s="40">
        <v>1300</v>
      </c>
      <c r="K31" s="21"/>
      <c r="L31" s="40">
        <v>1760</v>
      </c>
      <c r="M31" s="21"/>
      <c r="N31" s="35">
        <f t="shared" si="1"/>
        <v>135.38461538461539</v>
      </c>
      <c r="O31" s="36"/>
      <c r="P31" s="35">
        <f t="shared" si="0"/>
        <v>135.38461538461539</v>
      </c>
      <c r="Q31" s="36"/>
    </row>
    <row r="32" spans="1:17" s="12" customFormat="1" x14ac:dyDescent="0.25">
      <c r="A32" s="37" t="s">
        <v>27</v>
      </c>
      <c r="B32" s="26"/>
      <c r="C32" s="26"/>
      <c r="D32" s="26"/>
      <c r="E32" s="26"/>
      <c r="F32" s="26"/>
      <c r="G32" s="26"/>
      <c r="H32" s="38">
        <v>205524.84</v>
      </c>
      <c r="I32" s="21"/>
      <c r="J32" s="38">
        <v>0</v>
      </c>
      <c r="K32" s="21"/>
      <c r="L32" s="38">
        <v>0</v>
      </c>
      <c r="M32" s="21"/>
      <c r="N32" s="39">
        <f>SUM(L32/H32*100)</f>
        <v>0</v>
      </c>
      <c r="O32" s="28"/>
      <c r="P32" s="39">
        <v>0</v>
      </c>
      <c r="Q32" s="28"/>
    </row>
    <row r="33" spans="1:17" s="12" customFormat="1" x14ac:dyDescent="0.25">
      <c r="A33" s="37" t="s">
        <v>265</v>
      </c>
      <c r="B33" s="26"/>
      <c r="C33" s="26"/>
      <c r="D33" s="26"/>
      <c r="E33" s="26"/>
      <c r="F33" s="26"/>
      <c r="G33" s="26"/>
      <c r="H33" s="38">
        <v>205524.84</v>
      </c>
      <c r="I33" s="21"/>
      <c r="J33" s="38">
        <v>0</v>
      </c>
      <c r="K33" s="21"/>
      <c r="L33" s="38">
        <v>0</v>
      </c>
      <c r="M33" s="21"/>
      <c r="N33" s="39">
        <f>SUM(L33/H33*100)</f>
        <v>0</v>
      </c>
      <c r="O33" s="28"/>
      <c r="P33" s="39">
        <v>0</v>
      </c>
      <c r="Q33" s="28"/>
    </row>
    <row r="34" spans="1:17" s="12" customFormat="1" ht="27" customHeight="1" x14ac:dyDescent="0.25">
      <c r="A34" s="37" t="s">
        <v>266</v>
      </c>
      <c r="B34" s="26"/>
      <c r="C34" s="26"/>
      <c r="D34" s="26"/>
      <c r="E34" s="26"/>
      <c r="F34" s="26"/>
      <c r="G34" s="26"/>
      <c r="H34" s="38">
        <v>205524.84</v>
      </c>
      <c r="I34" s="21"/>
      <c r="J34" s="38">
        <v>0</v>
      </c>
      <c r="K34" s="21"/>
      <c r="L34" s="38">
        <v>0</v>
      </c>
      <c r="M34" s="21"/>
      <c r="N34" s="39">
        <f>SUM(L34/H34*100)</f>
        <v>0</v>
      </c>
      <c r="O34" s="28"/>
      <c r="P34" s="39">
        <v>0</v>
      </c>
      <c r="Q34" s="28"/>
    </row>
    <row r="35" spans="1:17" s="12" customFormat="1" ht="29.25" customHeight="1" x14ac:dyDescent="0.25">
      <c r="A35" s="26" t="s">
        <v>267</v>
      </c>
      <c r="B35" s="26"/>
      <c r="C35" s="26"/>
      <c r="D35" s="26"/>
      <c r="E35" s="26"/>
      <c r="F35" s="26"/>
      <c r="G35" s="26"/>
      <c r="H35" s="40">
        <v>205524.84</v>
      </c>
      <c r="I35" s="21"/>
      <c r="J35" s="40">
        <v>0</v>
      </c>
      <c r="K35" s="21"/>
      <c r="L35" s="40">
        <v>0</v>
      </c>
      <c r="M35" s="21"/>
      <c r="N35" s="35">
        <f t="shared" ref="N35" si="2">SUM(L35/H35*100)</f>
        <v>0</v>
      </c>
      <c r="O35" s="36"/>
      <c r="P35" s="35">
        <v>0</v>
      </c>
      <c r="Q35" s="36"/>
    </row>
    <row r="36" spans="1:17" x14ac:dyDescent="0.25">
      <c r="A36" s="41" t="s">
        <v>22</v>
      </c>
      <c r="B36" s="26"/>
      <c r="C36" s="26"/>
      <c r="D36" s="26"/>
      <c r="E36" s="26"/>
      <c r="F36" s="26"/>
      <c r="G36" s="26"/>
      <c r="H36" s="38">
        <f>SUM(H37+H46+H75+H81)</f>
        <v>4113729.3700000006</v>
      </c>
      <c r="I36" s="21"/>
      <c r="J36" s="38">
        <f>SUM(J37+J46+J75+J81)</f>
        <v>5219270</v>
      </c>
      <c r="K36" s="21"/>
      <c r="L36" s="38">
        <v>2552650.3199999998</v>
      </c>
      <c r="M36" s="21"/>
      <c r="N36" s="39">
        <f t="shared" si="1"/>
        <v>62.051974994164475</v>
      </c>
      <c r="O36" s="28"/>
      <c r="P36" s="39">
        <f t="shared" si="0"/>
        <v>48.908186777078015</v>
      </c>
      <c r="Q36" s="28"/>
    </row>
    <row r="37" spans="1:17" x14ac:dyDescent="0.25">
      <c r="A37" s="41" t="s">
        <v>52</v>
      </c>
      <c r="B37" s="26"/>
      <c r="C37" s="26"/>
      <c r="D37" s="26"/>
      <c r="E37" s="26"/>
      <c r="F37" s="26"/>
      <c r="G37" s="26"/>
      <c r="H37" s="38">
        <v>2807923.06</v>
      </c>
      <c r="I37" s="21"/>
      <c r="J37" s="38">
        <f>SUM(J38+J41+J43)</f>
        <v>3519900</v>
      </c>
      <c r="K37" s="21"/>
      <c r="L37" s="38">
        <v>1715316.2</v>
      </c>
      <c r="M37" s="21"/>
      <c r="N37" s="39">
        <f t="shared" si="1"/>
        <v>61.088433099730302</v>
      </c>
      <c r="O37" s="28"/>
      <c r="P37" s="39">
        <f t="shared" si="0"/>
        <v>48.731958294269724</v>
      </c>
      <c r="Q37" s="28"/>
    </row>
    <row r="38" spans="1:17" x14ac:dyDescent="0.25">
      <c r="A38" s="41" t="s">
        <v>53</v>
      </c>
      <c r="B38" s="26"/>
      <c r="C38" s="26"/>
      <c r="D38" s="26"/>
      <c r="E38" s="26"/>
      <c r="F38" s="26"/>
      <c r="G38" s="26"/>
      <c r="H38" s="38">
        <v>2302422.0699999998</v>
      </c>
      <c r="I38" s="21"/>
      <c r="J38" s="38">
        <v>2922900</v>
      </c>
      <c r="K38" s="21"/>
      <c r="L38" s="38">
        <v>1440007.84</v>
      </c>
      <c r="M38" s="21"/>
      <c r="N38" s="39">
        <f t="shared" si="1"/>
        <v>62.543173936827323</v>
      </c>
      <c r="O38" s="28"/>
      <c r="P38" s="39">
        <f t="shared" si="0"/>
        <v>49.266408019432752</v>
      </c>
      <c r="Q38" s="28"/>
    </row>
    <row r="39" spans="1:17" x14ac:dyDescent="0.25">
      <c r="A39" s="26" t="s">
        <v>54</v>
      </c>
      <c r="B39" s="26"/>
      <c r="C39" s="26"/>
      <c r="D39" s="26"/>
      <c r="E39" s="26"/>
      <c r="F39" s="26"/>
      <c r="G39" s="26"/>
      <c r="H39" s="40">
        <v>2300668.9900000002</v>
      </c>
      <c r="I39" s="21"/>
      <c r="J39" s="40">
        <v>2920000</v>
      </c>
      <c r="K39" s="21"/>
      <c r="L39" s="40">
        <v>1437475.77</v>
      </c>
      <c r="M39" s="21"/>
      <c r="N39" s="35">
        <f t="shared" si="1"/>
        <v>62.480773038106619</v>
      </c>
      <c r="O39" s="36"/>
      <c r="P39" s="35">
        <f t="shared" si="0"/>
        <v>49.228622260273973</v>
      </c>
      <c r="Q39" s="36"/>
    </row>
    <row r="40" spans="1:17" x14ac:dyDescent="0.25">
      <c r="A40" s="26" t="s">
        <v>55</v>
      </c>
      <c r="B40" s="26"/>
      <c r="C40" s="26"/>
      <c r="D40" s="26"/>
      <c r="E40" s="26"/>
      <c r="F40" s="26"/>
      <c r="G40" s="26"/>
      <c r="H40" s="40">
        <v>1753.08</v>
      </c>
      <c r="I40" s="21"/>
      <c r="J40" s="40">
        <v>2900</v>
      </c>
      <c r="K40" s="21"/>
      <c r="L40" s="40">
        <v>2532.0700000000002</v>
      </c>
      <c r="M40" s="21"/>
      <c r="N40" s="35">
        <f t="shared" si="1"/>
        <v>144.43550779200038</v>
      </c>
      <c r="O40" s="36"/>
      <c r="P40" s="35">
        <f t="shared" si="0"/>
        <v>87.312758620689664</v>
      </c>
      <c r="Q40" s="36"/>
    </row>
    <row r="41" spans="1:17" x14ac:dyDescent="0.25">
      <c r="A41" s="41" t="s">
        <v>56</v>
      </c>
      <c r="B41" s="26"/>
      <c r="C41" s="26"/>
      <c r="D41" s="26"/>
      <c r="E41" s="26"/>
      <c r="F41" s="26"/>
      <c r="G41" s="26"/>
      <c r="H41" s="38">
        <v>134237.34</v>
      </c>
      <c r="I41" s="21"/>
      <c r="J41" s="38">
        <v>160500</v>
      </c>
      <c r="K41" s="21"/>
      <c r="L41" s="38">
        <v>47727.65</v>
      </c>
      <c r="M41" s="21"/>
      <c r="N41" s="39">
        <f t="shared" si="1"/>
        <v>35.554675025592729</v>
      </c>
      <c r="O41" s="28"/>
      <c r="P41" s="39">
        <f t="shared" si="0"/>
        <v>29.736853582554517</v>
      </c>
      <c r="Q41" s="28"/>
    </row>
    <row r="42" spans="1:17" x14ac:dyDescent="0.25">
      <c r="A42" s="26" t="s">
        <v>57</v>
      </c>
      <c r="B42" s="26"/>
      <c r="C42" s="26"/>
      <c r="D42" s="26"/>
      <c r="E42" s="26"/>
      <c r="F42" s="26"/>
      <c r="G42" s="26"/>
      <c r="H42" s="40">
        <v>134237.34</v>
      </c>
      <c r="I42" s="21"/>
      <c r="J42" s="40">
        <v>160500</v>
      </c>
      <c r="K42" s="21"/>
      <c r="L42" s="40">
        <v>47727.65</v>
      </c>
      <c r="M42" s="21"/>
      <c r="N42" s="35">
        <f t="shared" si="1"/>
        <v>35.554675025592729</v>
      </c>
      <c r="O42" s="36"/>
      <c r="P42" s="35">
        <f t="shared" si="0"/>
        <v>29.736853582554517</v>
      </c>
      <c r="Q42" s="36"/>
    </row>
    <row r="43" spans="1:17" x14ac:dyDescent="0.25">
      <c r="A43" s="41" t="s">
        <v>58</v>
      </c>
      <c r="B43" s="26"/>
      <c r="C43" s="26"/>
      <c r="D43" s="26"/>
      <c r="E43" s="26"/>
      <c r="F43" s="26"/>
      <c r="G43" s="26"/>
      <c r="H43" s="38">
        <v>371263.65</v>
      </c>
      <c r="I43" s="21"/>
      <c r="J43" s="38">
        <v>436500</v>
      </c>
      <c r="K43" s="21"/>
      <c r="L43" s="38">
        <v>227580.71</v>
      </c>
      <c r="M43" s="21"/>
      <c r="N43" s="39">
        <f t="shared" si="1"/>
        <v>61.298947526912471</v>
      </c>
      <c r="O43" s="28"/>
      <c r="P43" s="39">
        <f t="shared" si="0"/>
        <v>52.137619702176394</v>
      </c>
      <c r="Q43" s="28"/>
    </row>
    <row r="44" spans="1:17" x14ac:dyDescent="0.25">
      <c r="A44" s="26" t="s">
        <v>59</v>
      </c>
      <c r="B44" s="26"/>
      <c r="C44" s="26"/>
      <c r="D44" s="26"/>
      <c r="E44" s="26"/>
      <c r="F44" s="26"/>
      <c r="G44" s="26"/>
      <c r="H44" s="40">
        <v>370850.68</v>
      </c>
      <c r="I44" s="21"/>
      <c r="J44" s="40">
        <v>435500</v>
      </c>
      <c r="K44" s="21"/>
      <c r="L44" s="40">
        <v>226460.76</v>
      </c>
      <c r="M44" s="21"/>
      <c r="N44" s="35">
        <f t="shared" si="1"/>
        <v>61.065213632613535</v>
      </c>
      <c r="O44" s="36"/>
      <c r="P44" s="35">
        <f t="shared" si="0"/>
        <v>52.000174512055111</v>
      </c>
      <c r="Q44" s="36"/>
    </row>
    <row r="45" spans="1:17" x14ac:dyDescent="0.25">
      <c r="A45" s="26" t="s">
        <v>60</v>
      </c>
      <c r="B45" s="26"/>
      <c r="C45" s="26"/>
      <c r="D45" s="26"/>
      <c r="E45" s="26"/>
      <c r="F45" s="26"/>
      <c r="G45" s="26"/>
      <c r="H45" s="40">
        <v>412.94</v>
      </c>
      <c r="I45" s="21"/>
      <c r="J45" s="40">
        <v>1000</v>
      </c>
      <c r="K45" s="21"/>
      <c r="L45" s="40">
        <v>1119.95</v>
      </c>
      <c r="M45" s="21"/>
      <c r="N45" s="35">
        <f t="shared" si="1"/>
        <v>271.21373565166851</v>
      </c>
      <c r="O45" s="36"/>
      <c r="P45" s="35">
        <f t="shared" si="0"/>
        <v>111.995</v>
      </c>
      <c r="Q45" s="36"/>
    </row>
    <row r="46" spans="1:17" x14ac:dyDescent="0.25">
      <c r="A46" s="41" t="s">
        <v>61</v>
      </c>
      <c r="B46" s="26"/>
      <c r="C46" s="26"/>
      <c r="D46" s="26"/>
      <c r="E46" s="26"/>
      <c r="F46" s="26"/>
      <c r="G46" s="26"/>
      <c r="H46" s="38">
        <v>1292166.5900000001</v>
      </c>
      <c r="I46" s="21"/>
      <c r="J46" s="38">
        <v>1554770</v>
      </c>
      <c r="K46" s="21"/>
      <c r="L46" s="38">
        <v>705198.62</v>
      </c>
      <c r="M46" s="21"/>
      <c r="N46" s="39">
        <f t="shared" si="1"/>
        <v>54.574899665220414</v>
      </c>
      <c r="O46" s="28"/>
      <c r="P46" s="39">
        <f t="shared" si="0"/>
        <v>45.357102336680022</v>
      </c>
      <c r="Q46" s="28"/>
    </row>
    <row r="47" spans="1:17" x14ac:dyDescent="0.25">
      <c r="A47" s="41" t="s">
        <v>62</v>
      </c>
      <c r="B47" s="26"/>
      <c r="C47" s="26"/>
      <c r="D47" s="26"/>
      <c r="E47" s="26"/>
      <c r="F47" s="26"/>
      <c r="G47" s="26"/>
      <c r="H47" s="38">
        <v>75522.899999999994</v>
      </c>
      <c r="I47" s="21"/>
      <c r="J47" s="38">
        <v>109500</v>
      </c>
      <c r="K47" s="21"/>
      <c r="L47" s="38">
        <v>41393.339999999997</v>
      </c>
      <c r="M47" s="21"/>
      <c r="N47" s="39">
        <f t="shared" si="1"/>
        <v>54.80899170979928</v>
      </c>
      <c r="O47" s="28"/>
      <c r="P47" s="39">
        <f t="shared" si="0"/>
        <v>37.802136986301363</v>
      </c>
      <c r="Q47" s="28"/>
    </row>
    <row r="48" spans="1:17" x14ac:dyDescent="0.25">
      <c r="A48" s="26" t="s">
        <v>63</v>
      </c>
      <c r="B48" s="26"/>
      <c r="C48" s="26"/>
      <c r="D48" s="26"/>
      <c r="E48" s="26"/>
      <c r="F48" s="26"/>
      <c r="G48" s="26"/>
      <c r="H48" s="40">
        <v>24453.439999999999</v>
      </c>
      <c r="I48" s="21"/>
      <c r="J48" s="40">
        <v>43500</v>
      </c>
      <c r="K48" s="21"/>
      <c r="L48" s="40">
        <v>21001.69</v>
      </c>
      <c r="M48" s="21"/>
      <c r="N48" s="35">
        <f t="shared" si="1"/>
        <v>85.884399086590676</v>
      </c>
      <c r="O48" s="36"/>
      <c r="P48" s="35">
        <f t="shared" si="0"/>
        <v>48.279747126436781</v>
      </c>
      <c r="Q48" s="36"/>
    </row>
    <row r="49" spans="1:17" x14ac:dyDescent="0.25">
      <c r="A49" s="26" t="s">
        <v>64</v>
      </c>
      <c r="B49" s="26"/>
      <c r="C49" s="26"/>
      <c r="D49" s="26"/>
      <c r="E49" s="26"/>
      <c r="F49" s="26"/>
      <c r="G49" s="26"/>
      <c r="H49" s="40">
        <v>42304.61</v>
      </c>
      <c r="I49" s="21"/>
      <c r="J49" s="40">
        <v>50000</v>
      </c>
      <c r="K49" s="21"/>
      <c r="L49" s="40">
        <v>18336.650000000001</v>
      </c>
      <c r="M49" s="21"/>
      <c r="N49" s="35">
        <f t="shared" si="1"/>
        <v>43.344330558773621</v>
      </c>
      <c r="O49" s="36"/>
      <c r="P49" s="35">
        <f t="shared" si="0"/>
        <v>36.673300000000005</v>
      </c>
      <c r="Q49" s="36"/>
    </row>
    <row r="50" spans="1:17" x14ac:dyDescent="0.25">
      <c r="A50" s="26" t="s">
        <v>65</v>
      </c>
      <c r="B50" s="26"/>
      <c r="C50" s="26"/>
      <c r="D50" s="26"/>
      <c r="E50" s="26"/>
      <c r="F50" s="26"/>
      <c r="G50" s="26"/>
      <c r="H50" s="40">
        <v>8764.85</v>
      </c>
      <c r="I50" s="21"/>
      <c r="J50" s="40">
        <v>16000</v>
      </c>
      <c r="K50" s="21"/>
      <c r="L50" s="40">
        <v>2055</v>
      </c>
      <c r="M50" s="21"/>
      <c r="N50" s="35">
        <f t="shared" si="1"/>
        <v>23.445923204618445</v>
      </c>
      <c r="O50" s="36"/>
      <c r="P50" s="35">
        <f t="shared" si="0"/>
        <v>12.843750000000002</v>
      </c>
      <c r="Q50" s="36"/>
    </row>
    <row r="51" spans="1:17" x14ac:dyDescent="0.25">
      <c r="A51" s="41" t="s">
        <v>66</v>
      </c>
      <c r="B51" s="26"/>
      <c r="C51" s="26"/>
      <c r="D51" s="26"/>
      <c r="E51" s="26"/>
      <c r="F51" s="26"/>
      <c r="G51" s="26"/>
      <c r="H51" s="38">
        <v>628376.69999999995</v>
      </c>
      <c r="I51" s="21"/>
      <c r="J51" s="38">
        <v>789000</v>
      </c>
      <c r="K51" s="21"/>
      <c r="L51" s="38">
        <v>354901.03</v>
      </c>
      <c r="M51" s="21"/>
      <c r="N51" s="39">
        <f t="shared" si="1"/>
        <v>56.47902444505025</v>
      </c>
      <c r="O51" s="28"/>
      <c r="P51" s="39">
        <f t="shared" si="0"/>
        <v>44.981119138149559</v>
      </c>
      <c r="Q51" s="28"/>
    </row>
    <row r="52" spans="1:17" x14ac:dyDescent="0.25">
      <c r="A52" s="26" t="s">
        <v>67</v>
      </c>
      <c r="B52" s="26"/>
      <c r="C52" s="26"/>
      <c r="D52" s="26"/>
      <c r="E52" s="26"/>
      <c r="F52" s="26"/>
      <c r="G52" s="26"/>
      <c r="H52" s="40">
        <v>82024.34</v>
      </c>
      <c r="I52" s="21"/>
      <c r="J52" s="40">
        <v>83000</v>
      </c>
      <c r="K52" s="21"/>
      <c r="L52" s="40">
        <v>36406.550000000003</v>
      </c>
      <c r="M52" s="21"/>
      <c r="N52" s="35">
        <f t="shared" si="1"/>
        <v>44.385056923347392</v>
      </c>
      <c r="O52" s="36"/>
      <c r="P52" s="35">
        <f t="shared" si="0"/>
        <v>43.863313253012052</v>
      </c>
      <c r="Q52" s="36"/>
    </row>
    <row r="53" spans="1:17" x14ac:dyDescent="0.25">
      <c r="A53" s="26" t="s">
        <v>68</v>
      </c>
      <c r="B53" s="26"/>
      <c r="C53" s="26"/>
      <c r="D53" s="26"/>
      <c r="E53" s="26"/>
      <c r="F53" s="26"/>
      <c r="G53" s="26"/>
      <c r="H53" s="40">
        <v>250106.77</v>
      </c>
      <c r="I53" s="21"/>
      <c r="J53" s="40">
        <v>380000</v>
      </c>
      <c r="K53" s="21"/>
      <c r="L53" s="40">
        <v>214378.01</v>
      </c>
      <c r="M53" s="21"/>
      <c r="N53" s="35">
        <f t="shared" si="1"/>
        <v>85.714597009909014</v>
      </c>
      <c r="O53" s="36"/>
      <c r="P53" s="35">
        <f t="shared" si="0"/>
        <v>56.415265789473693</v>
      </c>
      <c r="Q53" s="36"/>
    </row>
    <row r="54" spans="1:17" x14ac:dyDescent="0.25">
      <c r="A54" s="26" t="s">
        <v>69</v>
      </c>
      <c r="B54" s="26"/>
      <c r="C54" s="26"/>
      <c r="D54" s="26"/>
      <c r="E54" s="26"/>
      <c r="F54" s="26"/>
      <c r="G54" s="26"/>
      <c r="H54" s="40">
        <v>122897.53</v>
      </c>
      <c r="I54" s="21"/>
      <c r="J54" s="40">
        <v>202000</v>
      </c>
      <c r="K54" s="21"/>
      <c r="L54" s="40">
        <v>80958.59</v>
      </c>
      <c r="M54" s="21"/>
      <c r="N54" s="35">
        <f t="shared" si="1"/>
        <v>65.874871529151164</v>
      </c>
      <c r="O54" s="36"/>
      <c r="P54" s="35">
        <f t="shared" si="0"/>
        <v>40.078509900990092</v>
      </c>
      <c r="Q54" s="36"/>
    </row>
    <row r="55" spans="1:17" x14ac:dyDescent="0.25">
      <c r="A55" s="26" t="s">
        <v>70</v>
      </c>
      <c r="B55" s="26"/>
      <c r="C55" s="26"/>
      <c r="D55" s="26"/>
      <c r="E55" s="26"/>
      <c r="F55" s="26"/>
      <c r="G55" s="26"/>
      <c r="H55" s="40">
        <v>49670.47</v>
      </c>
      <c r="I55" s="21"/>
      <c r="J55" s="40">
        <v>62000</v>
      </c>
      <c r="K55" s="21"/>
      <c r="L55" s="40">
        <v>19424.330000000002</v>
      </c>
      <c r="M55" s="21"/>
      <c r="N55" s="35">
        <f t="shared" si="1"/>
        <v>39.106394604278968</v>
      </c>
      <c r="O55" s="36"/>
      <c r="P55" s="35">
        <f t="shared" si="0"/>
        <v>31.329564516129032</v>
      </c>
      <c r="Q55" s="36"/>
    </row>
    <row r="56" spans="1:17" x14ac:dyDescent="0.25">
      <c r="A56" s="26" t="s">
        <v>71</v>
      </c>
      <c r="B56" s="26"/>
      <c r="C56" s="26"/>
      <c r="D56" s="26"/>
      <c r="E56" s="26"/>
      <c r="F56" s="26"/>
      <c r="G56" s="26"/>
      <c r="H56" s="40">
        <v>117180.39</v>
      </c>
      <c r="I56" s="21"/>
      <c r="J56" s="40">
        <v>55000</v>
      </c>
      <c r="K56" s="21"/>
      <c r="L56" s="40">
        <v>3733.55</v>
      </c>
      <c r="M56" s="21"/>
      <c r="N56" s="35">
        <f t="shared" si="1"/>
        <v>3.1861559771221106</v>
      </c>
      <c r="O56" s="36"/>
      <c r="P56" s="35">
        <f t="shared" si="0"/>
        <v>6.7882727272727275</v>
      </c>
      <c r="Q56" s="36"/>
    </row>
    <row r="57" spans="1:17" s="12" customFormat="1" x14ac:dyDescent="0.25">
      <c r="A57" s="26" t="s">
        <v>255</v>
      </c>
      <c r="B57" s="26"/>
      <c r="C57" s="26"/>
      <c r="D57" s="26"/>
      <c r="E57" s="26"/>
      <c r="F57" s="26"/>
      <c r="G57" s="26"/>
      <c r="H57" s="40">
        <v>6497.2</v>
      </c>
      <c r="I57" s="21"/>
      <c r="J57" s="40">
        <v>7000</v>
      </c>
      <c r="K57" s="21"/>
      <c r="L57" s="40">
        <v>3733.55</v>
      </c>
      <c r="M57" s="21"/>
      <c r="N57" s="35">
        <f t="shared" si="1"/>
        <v>57.463984485624586</v>
      </c>
      <c r="O57" s="36"/>
      <c r="P57" s="35">
        <f t="shared" si="0"/>
        <v>53.33642857142857</v>
      </c>
      <c r="Q57" s="36"/>
    </row>
    <row r="58" spans="1:17" x14ac:dyDescent="0.25">
      <c r="A58" s="41" t="s">
        <v>72</v>
      </c>
      <c r="B58" s="26"/>
      <c r="C58" s="26"/>
      <c r="D58" s="26"/>
      <c r="E58" s="26"/>
      <c r="F58" s="26"/>
      <c r="G58" s="26"/>
      <c r="H58" s="38">
        <v>533621.99</v>
      </c>
      <c r="I58" s="21"/>
      <c r="J58" s="38">
        <v>555070</v>
      </c>
      <c r="K58" s="21"/>
      <c r="L58" s="38">
        <v>220647.37</v>
      </c>
      <c r="M58" s="21"/>
      <c r="N58" s="39">
        <f t="shared" si="1"/>
        <v>41.349002502689217</v>
      </c>
      <c r="O58" s="28"/>
      <c r="P58" s="39">
        <f t="shared" si="0"/>
        <v>39.751269209288921</v>
      </c>
      <c r="Q58" s="28"/>
    </row>
    <row r="59" spans="1:17" x14ac:dyDescent="0.25">
      <c r="A59" s="26" t="s">
        <v>73</v>
      </c>
      <c r="B59" s="26"/>
      <c r="C59" s="26"/>
      <c r="D59" s="26"/>
      <c r="E59" s="26"/>
      <c r="F59" s="26"/>
      <c r="G59" s="26"/>
      <c r="H59" s="40">
        <v>16553.37</v>
      </c>
      <c r="I59" s="21"/>
      <c r="J59" s="40">
        <v>21100</v>
      </c>
      <c r="K59" s="21"/>
      <c r="L59" s="40">
        <v>8173.29</v>
      </c>
      <c r="M59" s="21"/>
      <c r="N59" s="35">
        <f t="shared" si="1"/>
        <v>49.37538398525497</v>
      </c>
      <c r="O59" s="36"/>
      <c r="P59" s="35">
        <f t="shared" si="0"/>
        <v>38.735971563981039</v>
      </c>
      <c r="Q59" s="36"/>
    </row>
    <row r="60" spans="1:17" x14ac:dyDescent="0.25">
      <c r="A60" s="26" t="s">
        <v>74</v>
      </c>
      <c r="B60" s="26"/>
      <c r="C60" s="26"/>
      <c r="D60" s="26"/>
      <c r="E60" s="26"/>
      <c r="F60" s="26"/>
      <c r="G60" s="26"/>
      <c r="H60" s="40">
        <v>362368.49</v>
      </c>
      <c r="I60" s="21"/>
      <c r="J60" s="40">
        <v>332070</v>
      </c>
      <c r="K60" s="21"/>
      <c r="L60" s="40">
        <v>79006.09</v>
      </c>
      <c r="M60" s="21"/>
      <c r="N60" s="35">
        <f t="shared" si="1"/>
        <v>21.802693164629186</v>
      </c>
      <c r="O60" s="36"/>
      <c r="P60" s="35">
        <f t="shared" si="0"/>
        <v>23.791998674978167</v>
      </c>
      <c r="Q60" s="36"/>
    </row>
    <row r="61" spans="1:17" x14ac:dyDescent="0.25">
      <c r="A61" s="26" t="s">
        <v>75</v>
      </c>
      <c r="B61" s="26"/>
      <c r="C61" s="26"/>
      <c r="D61" s="26"/>
      <c r="E61" s="26"/>
      <c r="F61" s="26"/>
      <c r="G61" s="26"/>
      <c r="H61" s="40">
        <v>8005.81</v>
      </c>
      <c r="I61" s="21"/>
      <c r="J61" s="40">
        <v>8900</v>
      </c>
      <c r="K61" s="21"/>
      <c r="L61" s="40">
        <v>3727.01</v>
      </c>
      <c r="M61" s="21"/>
      <c r="N61" s="35">
        <f t="shared" si="1"/>
        <v>46.553815291644447</v>
      </c>
      <c r="O61" s="36"/>
      <c r="P61" s="35">
        <f t="shared" si="0"/>
        <v>41.876516853932586</v>
      </c>
      <c r="Q61" s="36"/>
    </row>
    <row r="62" spans="1:17" x14ac:dyDescent="0.25">
      <c r="A62" s="26" t="s">
        <v>76</v>
      </c>
      <c r="B62" s="26"/>
      <c r="C62" s="26"/>
      <c r="D62" s="26"/>
      <c r="E62" s="26"/>
      <c r="F62" s="26"/>
      <c r="G62" s="26"/>
      <c r="H62" s="40">
        <v>56175.17</v>
      </c>
      <c r="I62" s="21"/>
      <c r="J62" s="40">
        <v>71000</v>
      </c>
      <c r="K62" s="21"/>
      <c r="L62" s="40">
        <v>35887.21</v>
      </c>
      <c r="M62" s="21"/>
      <c r="N62" s="35">
        <f t="shared" si="1"/>
        <v>63.88447066559835</v>
      </c>
      <c r="O62" s="36"/>
      <c r="P62" s="35">
        <f t="shared" si="0"/>
        <v>50.545366197183093</v>
      </c>
      <c r="Q62" s="36"/>
    </row>
    <row r="63" spans="1:17" x14ac:dyDescent="0.25">
      <c r="A63" s="26" t="s">
        <v>77</v>
      </c>
      <c r="B63" s="26"/>
      <c r="C63" s="26"/>
      <c r="D63" s="26"/>
      <c r="E63" s="26"/>
      <c r="F63" s="26"/>
      <c r="G63" s="26"/>
      <c r="H63" s="40">
        <v>13469.65</v>
      </c>
      <c r="I63" s="21"/>
      <c r="J63" s="40">
        <v>24000</v>
      </c>
      <c r="K63" s="21"/>
      <c r="L63" s="40">
        <v>13141.25</v>
      </c>
      <c r="M63" s="21"/>
      <c r="N63" s="35">
        <f t="shared" si="1"/>
        <v>97.561926256435768</v>
      </c>
      <c r="O63" s="36"/>
      <c r="P63" s="35">
        <f t="shared" si="0"/>
        <v>54.755208333333336</v>
      </c>
      <c r="Q63" s="36"/>
    </row>
    <row r="64" spans="1:17" x14ac:dyDescent="0.25">
      <c r="A64" s="26" t="s">
        <v>78</v>
      </c>
      <c r="B64" s="26"/>
      <c r="C64" s="26"/>
      <c r="D64" s="26"/>
      <c r="E64" s="26"/>
      <c r="F64" s="26"/>
      <c r="G64" s="26"/>
      <c r="H64" s="40">
        <v>8989.42</v>
      </c>
      <c r="I64" s="21"/>
      <c r="J64" s="40">
        <v>28000</v>
      </c>
      <c r="K64" s="21"/>
      <c r="L64" s="40">
        <v>6734.82</v>
      </c>
      <c r="M64" s="21"/>
      <c r="N64" s="35">
        <f t="shared" si="1"/>
        <v>74.919405256401404</v>
      </c>
      <c r="O64" s="36"/>
      <c r="P64" s="35">
        <f t="shared" si="0"/>
        <v>24.05292857142857</v>
      </c>
      <c r="Q64" s="36"/>
    </row>
    <row r="65" spans="1:17" x14ac:dyDescent="0.25">
      <c r="A65" s="26" t="s">
        <v>79</v>
      </c>
      <c r="B65" s="26"/>
      <c r="C65" s="26"/>
      <c r="D65" s="26"/>
      <c r="E65" s="26"/>
      <c r="F65" s="26"/>
      <c r="G65" s="26"/>
      <c r="H65" s="40">
        <v>13944.83</v>
      </c>
      <c r="I65" s="21"/>
      <c r="J65" s="40">
        <v>29000</v>
      </c>
      <c r="K65" s="21"/>
      <c r="L65" s="40">
        <v>18404.57</v>
      </c>
      <c r="M65" s="21"/>
      <c r="N65" s="35">
        <f t="shared" si="1"/>
        <v>131.98131493894152</v>
      </c>
      <c r="O65" s="36"/>
      <c r="P65" s="35">
        <f t="shared" si="0"/>
        <v>63.464034482758628</v>
      </c>
      <c r="Q65" s="36"/>
    </row>
    <row r="66" spans="1:17" x14ac:dyDescent="0.25">
      <c r="A66" s="26" t="s">
        <v>80</v>
      </c>
      <c r="B66" s="26"/>
      <c r="C66" s="26"/>
      <c r="D66" s="26"/>
      <c r="E66" s="26"/>
      <c r="F66" s="26"/>
      <c r="G66" s="26"/>
      <c r="H66" s="40">
        <v>54115.25</v>
      </c>
      <c r="I66" s="21"/>
      <c r="J66" s="40">
        <v>41000</v>
      </c>
      <c r="K66" s="21"/>
      <c r="L66" s="40">
        <v>55573.13</v>
      </c>
      <c r="M66" s="21"/>
      <c r="N66" s="35">
        <f t="shared" si="1"/>
        <v>102.69402802352386</v>
      </c>
      <c r="O66" s="36"/>
      <c r="P66" s="35">
        <f t="shared" si="0"/>
        <v>135.5442195121951</v>
      </c>
      <c r="Q66" s="36"/>
    </row>
    <row r="67" spans="1:17" s="12" customFormat="1" x14ac:dyDescent="0.25">
      <c r="A67" s="37" t="s">
        <v>258</v>
      </c>
      <c r="B67" s="26"/>
      <c r="C67" s="26"/>
      <c r="D67" s="26"/>
      <c r="E67" s="26"/>
      <c r="F67" s="26"/>
      <c r="G67" s="26"/>
      <c r="H67" s="38">
        <v>21.43</v>
      </c>
      <c r="I67" s="21"/>
      <c r="J67" s="38">
        <v>0</v>
      </c>
      <c r="K67" s="21"/>
      <c r="L67" s="38">
        <v>0</v>
      </c>
      <c r="M67" s="21"/>
      <c r="N67" s="39">
        <f t="shared" si="1"/>
        <v>0</v>
      </c>
      <c r="O67" s="28"/>
      <c r="P67" s="39">
        <v>0</v>
      </c>
      <c r="Q67" s="28"/>
    </row>
    <row r="68" spans="1:17" s="12" customFormat="1" x14ac:dyDescent="0.25">
      <c r="A68" s="26" t="s">
        <v>259</v>
      </c>
      <c r="B68" s="26"/>
      <c r="C68" s="26"/>
      <c r="D68" s="26"/>
      <c r="E68" s="26"/>
      <c r="F68" s="26"/>
      <c r="G68" s="26"/>
      <c r="H68" s="40">
        <v>21.43</v>
      </c>
      <c r="I68" s="21"/>
      <c r="J68" s="40">
        <v>0</v>
      </c>
      <c r="K68" s="21"/>
      <c r="L68" s="40">
        <v>0</v>
      </c>
      <c r="M68" s="21"/>
      <c r="N68" s="35">
        <f t="shared" si="1"/>
        <v>0</v>
      </c>
      <c r="O68" s="36"/>
      <c r="P68" s="35">
        <v>0</v>
      </c>
      <c r="Q68" s="36"/>
    </row>
    <row r="69" spans="1:17" x14ac:dyDescent="0.25">
      <c r="A69" s="41" t="s">
        <v>81</v>
      </c>
      <c r="B69" s="26"/>
      <c r="C69" s="26"/>
      <c r="D69" s="26"/>
      <c r="E69" s="26"/>
      <c r="F69" s="26"/>
      <c r="G69" s="26"/>
      <c r="H69" s="38">
        <v>54623.57</v>
      </c>
      <c r="I69" s="21"/>
      <c r="J69" s="38">
        <v>101200</v>
      </c>
      <c r="K69" s="21"/>
      <c r="L69" s="38">
        <v>88256.88</v>
      </c>
      <c r="M69" s="21"/>
      <c r="N69" s="39">
        <f t="shared" si="1"/>
        <v>161.57288877310657</v>
      </c>
      <c r="O69" s="28"/>
      <c r="P69" s="39">
        <f t="shared" si="0"/>
        <v>87.210355731225292</v>
      </c>
      <c r="Q69" s="28"/>
    </row>
    <row r="70" spans="1:17" x14ac:dyDescent="0.25">
      <c r="A70" s="26" t="s">
        <v>82</v>
      </c>
      <c r="B70" s="26"/>
      <c r="C70" s="26"/>
      <c r="D70" s="26"/>
      <c r="E70" s="26"/>
      <c r="F70" s="26"/>
      <c r="G70" s="26"/>
      <c r="H70" s="40">
        <v>7590.97</v>
      </c>
      <c r="I70" s="21"/>
      <c r="J70" s="40">
        <v>8000</v>
      </c>
      <c r="K70" s="21"/>
      <c r="L70" s="40">
        <v>1021.43</v>
      </c>
      <c r="M70" s="21"/>
      <c r="N70" s="35">
        <f t="shared" si="1"/>
        <v>13.455856102711511</v>
      </c>
      <c r="O70" s="36"/>
      <c r="P70" s="35">
        <f t="shared" si="0"/>
        <v>12.767875</v>
      </c>
      <c r="Q70" s="36"/>
    </row>
    <row r="71" spans="1:17" x14ac:dyDescent="0.25">
      <c r="A71" s="26" t="s">
        <v>83</v>
      </c>
      <c r="B71" s="26"/>
      <c r="C71" s="26"/>
      <c r="D71" s="26"/>
      <c r="E71" s="26"/>
      <c r="F71" s="26"/>
      <c r="G71" s="26"/>
      <c r="H71" s="40">
        <v>7544.82</v>
      </c>
      <c r="I71" s="21"/>
      <c r="J71" s="40">
        <v>6000</v>
      </c>
      <c r="K71" s="21"/>
      <c r="L71" s="40">
        <v>4096.95</v>
      </c>
      <c r="M71" s="21"/>
      <c r="N71" s="35">
        <f t="shared" si="1"/>
        <v>54.301494270241037</v>
      </c>
      <c r="O71" s="36"/>
      <c r="P71" s="35">
        <f t="shared" si="0"/>
        <v>68.282499999999999</v>
      </c>
      <c r="Q71" s="36"/>
    </row>
    <row r="72" spans="1:17" x14ac:dyDescent="0.25">
      <c r="A72" s="26" t="s">
        <v>84</v>
      </c>
      <c r="B72" s="26"/>
      <c r="C72" s="26"/>
      <c r="D72" s="26"/>
      <c r="E72" s="26"/>
      <c r="F72" s="26"/>
      <c r="G72" s="26"/>
      <c r="H72" s="40">
        <v>10162.5</v>
      </c>
      <c r="I72" s="21"/>
      <c r="J72" s="40">
        <v>11200</v>
      </c>
      <c r="K72" s="21"/>
      <c r="L72" s="40">
        <v>5537.5</v>
      </c>
      <c r="M72" s="21"/>
      <c r="N72" s="35">
        <f t="shared" si="1"/>
        <v>54.489544895448951</v>
      </c>
      <c r="O72" s="36"/>
      <c r="P72" s="35">
        <f t="shared" si="0"/>
        <v>49.441964285714285</v>
      </c>
      <c r="Q72" s="36"/>
    </row>
    <row r="73" spans="1:17" x14ac:dyDescent="0.25">
      <c r="A73" s="26" t="s">
        <v>85</v>
      </c>
      <c r="B73" s="26"/>
      <c r="C73" s="26"/>
      <c r="D73" s="26"/>
      <c r="E73" s="26"/>
      <c r="F73" s="26"/>
      <c r="G73" s="26"/>
      <c r="H73" s="40">
        <v>9375</v>
      </c>
      <c r="I73" s="21"/>
      <c r="J73" s="40">
        <v>35000</v>
      </c>
      <c r="K73" s="21"/>
      <c r="L73" s="40">
        <v>34825.120000000003</v>
      </c>
      <c r="M73" s="21"/>
      <c r="N73" s="35">
        <f t="shared" si="1"/>
        <v>371.46794666666671</v>
      </c>
      <c r="O73" s="36"/>
      <c r="P73" s="35">
        <f t="shared" si="0"/>
        <v>99.500342857142869</v>
      </c>
      <c r="Q73" s="36"/>
    </row>
    <row r="74" spans="1:17" x14ac:dyDescent="0.25">
      <c r="A74" s="26" t="s">
        <v>86</v>
      </c>
      <c r="B74" s="26"/>
      <c r="C74" s="26"/>
      <c r="D74" s="26"/>
      <c r="E74" s="26"/>
      <c r="F74" s="26"/>
      <c r="G74" s="26"/>
      <c r="H74" s="40">
        <v>19950.28</v>
      </c>
      <c r="I74" s="21"/>
      <c r="J74" s="40">
        <v>41000</v>
      </c>
      <c r="K74" s="21"/>
      <c r="L74" s="40">
        <v>42775.88</v>
      </c>
      <c r="M74" s="21"/>
      <c r="N74" s="35">
        <f t="shared" si="1"/>
        <v>214.41242929923789</v>
      </c>
      <c r="O74" s="36"/>
      <c r="P74" s="35">
        <f t="shared" si="0"/>
        <v>104.33141463414633</v>
      </c>
      <c r="Q74" s="36"/>
    </row>
    <row r="75" spans="1:17" x14ac:dyDescent="0.25">
      <c r="A75" s="41" t="s">
        <v>87</v>
      </c>
      <c r="B75" s="26"/>
      <c r="C75" s="26"/>
      <c r="D75" s="26"/>
      <c r="E75" s="26"/>
      <c r="F75" s="26"/>
      <c r="G75" s="26"/>
      <c r="H75" s="38">
        <v>13639.72</v>
      </c>
      <c r="I75" s="21"/>
      <c r="J75" s="38">
        <v>36600</v>
      </c>
      <c r="K75" s="21"/>
      <c r="L75" s="38">
        <v>24783.73</v>
      </c>
      <c r="M75" s="21"/>
      <c r="N75" s="39">
        <f t="shared" si="1"/>
        <v>181.70263025927218</v>
      </c>
      <c r="O75" s="28"/>
      <c r="P75" s="39">
        <f t="shared" si="0"/>
        <v>67.715109289617487</v>
      </c>
      <c r="Q75" s="28"/>
    </row>
    <row r="76" spans="1:17" x14ac:dyDescent="0.25">
      <c r="A76" s="41" t="s">
        <v>88</v>
      </c>
      <c r="B76" s="26"/>
      <c r="C76" s="26"/>
      <c r="D76" s="26"/>
      <c r="E76" s="26"/>
      <c r="F76" s="26"/>
      <c r="G76" s="26"/>
      <c r="H76" s="38">
        <v>1809.73</v>
      </c>
      <c r="I76" s="21"/>
      <c r="J76" s="38">
        <v>3600</v>
      </c>
      <c r="K76" s="21"/>
      <c r="L76" s="38">
        <v>2146.7199999999998</v>
      </c>
      <c r="M76" s="21"/>
      <c r="N76" s="39">
        <f t="shared" si="1"/>
        <v>118.62100976388741</v>
      </c>
      <c r="O76" s="28"/>
      <c r="P76" s="39">
        <f t="shared" si="0"/>
        <v>59.631111111111103</v>
      </c>
      <c r="Q76" s="28"/>
    </row>
    <row r="77" spans="1:17" ht="30.75" customHeight="1" x14ac:dyDescent="0.25">
      <c r="A77" s="26" t="s">
        <v>269</v>
      </c>
      <c r="B77" s="26"/>
      <c r="C77" s="26"/>
      <c r="D77" s="26"/>
      <c r="E77" s="26"/>
      <c r="F77" s="26"/>
      <c r="G77" s="26"/>
      <c r="H77" s="40">
        <v>1809.73</v>
      </c>
      <c r="I77" s="21"/>
      <c r="J77" s="40">
        <v>3600</v>
      </c>
      <c r="K77" s="21"/>
      <c r="L77" s="40">
        <v>2146.7199999999998</v>
      </c>
      <c r="M77" s="21"/>
      <c r="N77" s="35">
        <f t="shared" si="1"/>
        <v>118.62100976388741</v>
      </c>
      <c r="O77" s="36"/>
      <c r="P77" s="35">
        <f t="shared" si="0"/>
        <v>59.631111111111103</v>
      </c>
      <c r="Q77" s="36"/>
    </row>
    <row r="78" spans="1:17" x14ac:dyDescent="0.25">
      <c r="A78" s="41" t="s">
        <v>89</v>
      </c>
      <c r="B78" s="26"/>
      <c r="C78" s="26"/>
      <c r="D78" s="26"/>
      <c r="E78" s="26"/>
      <c r="F78" s="26"/>
      <c r="G78" s="26"/>
      <c r="H78" s="38">
        <v>11829.99</v>
      </c>
      <c r="I78" s="21"/>
      <c r="J78" s="38">
        <v>33000</v>
      </c>
      <c r="K78" s="21"/>
      <c r="L78" s="38">
        <v>22637.01</v>
      </c>
      <c r="M78" s="21"/>
      <c r="N78" s="39">
        <f t="shared" si="1"/>
        <v>191.35273994314448</v>
      </c>
      <c r="O78" s="28"/>
      <c r="P78" s="39">
        <f t="shared" si="0"/>
        <v>68.596999999999994</v>
      </c>
      <c r="Q78" s="28"/>
    </row>
    <row r="79" spans="1:17" x14ac:dyDescent="0.25">
      <c r="A79" s="26" t="s">
        <v>90</v>
      </c>
      <c r="B79" s="26"/>
      <c r="C79" s="26"/>
      <c r="D79" s="26"/>
      <c r="E79" s="26"/>
      <c r="F79" s="26"/>
      <c r="G79" s="26"/>
      <c r="H79" s="40">
        <v>3917</v>
      </c>
      <c r="I79" s="21"/>
      <c r="J79" s="40">
        <v>5000</v>
      </c>
      <c r="K79" s="21"/>
      <c r="L79" s="40">
        <v>2128.62</v>
      </c>
      <c r="M79" s="21"/>
      <c r="N79" s="35">
        <f t="shared" si="1"/>
        <v>54.343119734490678</v>
      </c>
      <c r="O79" s="36"/>
      <c r="P79" s="35">
        <f t="shared" si="0"/>
        <v>42.572400000000002</v>
      </c>
      <c r="Q79" s="36"/>
    </row>
    <row r="80" spans="1:17" x14ac:dyDescent="0.25">
      <c r="A80" s="26" t="s">
        <v>91</v>
      </c>
      <c r="B80" s="26"/>
      <c r="C80" s="26"/>
      <c r="D80" s="26"/>
      <c r="E80" s="26"/>
      <c r="F80" s="26"/>
      <c r="G80" s="26"/>
      <c r="H80" s="40">
        <v>7912.99</v>
      </c>
      <c r="I80" s="21"/>
      <c r="J80" s="40">
        <v>28000</v>
      </c>
      <c r="K80" s="21"/>
      <c r="L80" s="40">
        <v>20508.39</v>
      </c>
      <c r="M80" s="21"/>
      <c r="N80" s="35">
        <f t="shared" si="1"/>
        <v>259.17371309707204</v>
      </c>
      <c r="O80" s="36"/>
      <c r="P80" s="35">
        <f t="shared" si="0"/>
        <v>73.244249999999994</v>
      </c>
      <c r="Q80" s="36"/>
    </row>
    <row r="81" spans="1:17" x14ac:dyDescent="0.25">
      <c r="A81" s="41" t="s">
        <v>92</v>
      </c>
      <c r="B81" s="26"/>
      <c r="C81" s="26"/>
      <c r="D81" s="26"/>
      <c r="E81" s="26"/>
      <c r="F81" s="26"/>
      <c r="G81" s="26"/>
      <c r="H81" s="38">
        <v>0</v>
      </c>
      <c r="I81" s="21"/>
      <c r="J81" s="38">
        <v>108000</v>
      </c>
      <c r="K81" s="21"/>
      <c r="L81" s="38">
        <v>107351.77</v>
      </c>
      <c r="M81" s="21"/>
      <c r="N81" s="39">
        <v>0</v>
      </c>
      <c r="O81" s="28"/>
      <c r="P81" s="39">
        <f t="shared" ref="P81:P98" si="3">SUM(L81/J81*100)</f>
        <v>99.399787037037044</v>
      </c>
      <c r="Q81" s="28"/>
    </row>
    <row r="82" spans="1:17" x14ac:dyDescent="0.25">
      <c r="A82" s="41" t="s">
        <v>93</v>
      </c>
      <c r="B82" s="26"/>
      <c r="C82" s="26"/>
      <c r="D82" s="26"/>
      <c r="E82" s="26"/>
      <c r="F82" s="26"/>
      <c r="G82" s="26"/>
      <c r="H82" s="38">
        <v>0</v>
      </c>
      <c r="I82" s="21"/>
      <c r="J82" s="38">
        <v>108000</v>
      </c>
      <c r="K82" s="21"/>
      <c r="L82" s="38">
        <v>107351.77</v>
      </c>
      <c r="M82" s="21"/>
      <c r="N82" s="39">
        <v>0</v>
      </c>
      <c r="O82" s="28"/>
      <c r="P82" s="39">
        <f t="shared" si="3"/>
        <v>99.399787037037044</v>
      </c>
      <c r="Q82" s="28"/>
    </row>
    <row r="83" spans="1:17" x14ac:dyDescent="0.25">
      <c r="A83" s="26" t="s">
        <v>94</v>
      </c>
      <c r="B83" s="26"/>
      <c r="C83" s="26"/>
      <c r="D83" s="26"/>
      <c r="E83" s="26"/>
      <c r="F83" s="26"/>
      <c r="G83" s="26"/>
      <c r="H83" s="40">
        <v>0</v>
      </c>
      <c r="I83" s="21"/>
      <c r="J83" s="40">
        <v>108000</v>
      </c>
      <c r="K83" s="21"/>
      <c r="L83" s="40">
        <v>107351.77</v>
      </c>
      <c r="M83" s="21"/>
      <c r="N83" s="35">
        <v>0</v>
      </c>
      <c r="O83" s="36"/>
      <c r="P83" s="35">
        <f t="shared" si="3"/>
        <v>99.399787037037044</v>
      </c>
      <c r="Q83" s="36"/>
    </row>
    <row r="84" spans="1:17" x14ac:dyDescent="0.25">
      <c r="A84" s="41" t="s">
        <v>23</v>
      </c>
      <c r="B84" s="26"/>
      <c r="C84" s="26"/>
      <c r="D84" s="26"/>
      <c r="E84" s="26"/>
      <c r="F84" s="26"/>
      <c r="G84" s="26"/>
      <c r="H84" s="38">
        <v>424568.52</v>
      </c>
      <c r="I84" s="21"/>
      <c r="J84" s="38">
        <v>81000</v>
      </c>
      <c r="K84" s="21"/>
      <c r="L84" s="38">
        <v>50213.3</v>
      </c>
      <c r="M84" s="21"/>
      <c r="N84" s="39">
        <f t="shared" si="1"/>
        <v>11.826901344452009</v>
      </c>
      <c r="O84" s="28"/>
      <c r="P84" s="39">
        <f t="shared" si="3"/>
        <v>61.991728395061727</v>
      </c>
      <c r="Q84" s="28"/>
    </row>
    <row r="85" spans="1:17" x14ac:dyDescent="0.25">
      <c r="A85" s="41" t="s">
        <v>95</v>
      </c>
      <c r="B85" s="26"/>
      <c r="C85" s="26"/>
      <c r="D85" s="26"/>
      <c r="E85" s="26"/>
      <c r="F85" s="26"/>
      <c r="G85" s="26"/>
      <c r="H85" s="38">
        <v>423867.63</v>
      </c>
      <c r="I85" s="21"/>
      <c r="J85" s="38">
        <v>81000</v>
      </c>
      <c r="K85" s="21"/>
      <c r="L85" s="38">
        <v>50213.3</v>
      </c>
      <c r="M85" s="21"/>
      <c r="N85" s="39">
        <f t="shared" si="1"/>
        <v>11.846457819862302</v>
      </c>
      <c r="O85" s="28"/>
      <c r="P85" s="39">
        <f t="shared" si="3"/>
        <v>61.991728395061727</v>
      </c>
      <c r="Q85" s="28"/>
    </row>
    <row r="86" spans="1:17" x14ac:dyDescent="0.25">
      <c r="A86" s="41" t="s">
        <v>96</v>
      </c>
      <c r="B86" s="26"/>
      <c r="C86" s="26"/>
      <c r="D86" s="26"/>
      <c r="E86" s="26"/>
      <c r="F86" s="26"/>
      <c r="G86" s="26"/>
      <c r="H86" s="38">
        <v>218342.79</v>
      </c>
      <c r="I86" s="21"/>
      <c r="J86" s="38">
        <v>80000</v>
      </c>
      <c r="K86" s="21"/>
      <c r="L86" s="38">
        <v>49895.1</v>
      </c>
      <c r="M86" s="21"/>
      <c r="N86" s="39">
        <f t="shared" ref="N86:N98" si="4">SUM(L86/H86*100)</f>
        <v>22.851727780889856</v>
      </c>
      <c r="O86" s="28"/>
      <c r="P86" s="39">
        <f t="shared" si="3"/>
        <v>62.368875000000003</v>
      </c>
      <c r="Q86" s="28"/>
    </row>
    <row r="87" spans="1:17" x14ac:dyDescent="0.25">
      <c r="A87" s="26" t="s">
        <v>97</v>
      </c>
      <c r="B87" s="26"/>
      <c r="C87" s="26"/>
      <c r="D87" s="26"/>
      <c r="E87" s="26"/>
      <c r="F87" s="26"/>
      <c r="G87" s="26"/>
      <c r="H87" s="40">
        <v>218342.79</v>
      </c>
      <c r="I87" s="21"/>
      <c r="J87" s="40">
        <v>80000</v>
      </c>
      <c r="K87" s="21"/>
      <c r="L87" s="40">
        <v>49895.1</v>
      </c>
      <c r="M87" s="21"/>
      <c r="N87" s="35">
        <f t="shared" si="4"/>
        <v>22.851727780889856</v>
      </c>
      <c r="O87" s="36"/>
      <c r="P87" s="35">
        <f t="shared" si="3"/>
        <v>62.368875000000003</v>
      </c>
      <c r="Q87" s="36"/>
    </row>
    <row r="88" spans="1:17" s="12" customFormat="1" x14ac:dyDescent="0.25">
      <c r="A88" s="37" t="s">
        <v>260</v>
      </c>
      <c r="B88" s="26"/>
      <c r="C88" s="26"/>
      <c r="D88" s="26"/>
      <c r="E88" s="26"/>
      <c r="F88" s="26"/>
      <c r="G88" s="26"/>
      <c r="H88" s="38">
        <v>205524.84</v>
      </c>
      <c r="I88" s="21"/>
      <c r="J88" s="38">
        <v>0</v>
      </c>
      <c r="K88" s="21"/>
      <c r="L88" s="38">
        <v>0</v>
      </c>
      <c r="M88" s="21"/>
      <c r="N88" s="39">
        <f t="shared" si="4"/>
        <v>0</v>
      </c>
      <c r="O88" s="28"/>
      <c r="P88" s="39">
        <v>0</v>
      </c>
      <c r="Q88" s="28"/>
    </row>
    <row r="89" spans="1:17" s="12" customFormat="1" x14ac:dyDescent="0.25">
      <c r="A89" s="26" t="s">
        <v>261</v>
      </c>
      <c r="B89" s="26"/>
      <c r="C89" s="26"/>
      <c r="D89" s="26"/>
      <c r="E89" s="26"/>
      <c r="F89" s="26"/>
      <c r="G89" s="26"/>
      <c r="H89" s="40">
        <v>205524.84</v>
      </c>
      <c r="I89" s="21"/>
      <c r="J89" s="40">
        <v>0</v>
      </c>
      <c r="K89" s="21"/>
      <c r="L89" s="40">
        <v>0</v>
      </c>
      <c r="M89" s="21"/>
      <c r="N89" s="35">
        <f t="shared" si="4"/>
        <v>0</v>
      </c>
      <c r="O89" s="36"/>
      <c r="P89" s="35">
        <v>0</v>
      </c>
      <c r="Q89" s="36"/>
    </row>
    <row r="90" spans="1:17" x14ac:dyDescent="0.25">
      <c r="A90" s="41" t="s">
        <v>98</v>
      </c>
      <c r="B90" s="26"/>
      <c r="C90" s="26"/>
      <c r="D90" s="26"/>
      <c r="E90" s="26"/>
      <c r="F90" s="26"/>
      <c r="G90" s="26"/>
      <c r="H90" s="38">
        <v>0</v>
      </c>
      <c r="I90" s="21"/>
      <c r="J90" s="38">
        <v>1000</v>
      </c>
      <c r="K90" s="21"/>
      <c r="L90" s="38">
        <v>318.2</v>
      </c>
      <c r="M90" s="21"/>
      <c r="N90" s="39">
        <v>0</v>
      </c>
      <c r="O90" s="28"/>
      <c r="P90" s="39">
        <f t="shared" si="3"/>
        <v>31.819999999999997</v>
      </c>
      <c r="Q90" s="28"/>
    </row>
    <row r="91" spans="1:17" x14ac:dyDescent="0.25">
      <c r="A91" s="26" t="s">
        <v>99</v>
      </c>
      <c r="B91" s="26"/>
      <c r="C91" s="26"/>
      <c r="D91" s="26"/>
      <c r="E91" s="26"/>
      <c r="F91" s="26"/>
      <c r="G91" s="26"/>
      <c r="H91" s="40">
        <v>0</v>
      </c>
      <c r="I91" s="21"/>
      <c r="J91" s="40">
        <v>1000</v>
      </c>
      <c r="K91" s="21"/>
      <c r="L91" s="40">
        <v>318.2</v>
      </c>
      <c r="M91" s="21"/>
      <c r="N91" s="35">
        <v>0</v>
      </c>
      <c r="O91" s="36"/>
      <c r="P91" s="35">
        <f t="shared" si="3"/>
        <v>31.819999999999997</v>
      </c>
      <c r="Q91" s="36"/>
    </row>
    <row r="92" spans="1:17" s="12" customFormat="1" x14ac:dyDescent="0.25">
      <c r="A92" s="37" t="s">
        <v>262</v>
      </c>
      <c r="B92" s="26"/>
      <c r="C92" s="26"/>
      <c r="D92" s="26"/>
      <c r="E92" s="26"/>
      <c r="F92" s="26"/>
      <c r="G92" s="26"/>
      <c r="H92" s="38">
        <v>700.89</v>
      </c>
      <c r="I92" s="21"/>
      <c r="J92" s="38">
        <v>0</v>
      </c>
      <c r="K92" s="21"/>
      <c r="L92" s="38">
        <v>0</v>
      </c>
      <c r="M92" s="21"/>
      <c r="N92" s="39">
        <f t="shared" si="4"/>
        <v>0</v>
      </c>
      <c r="O92" s="28"/>
      <c r="P92" s="39">
        <v>0</v>
      </c>
      <c r="Q92" s="28"/>
    </row>
    <row r="93" spans="1:17" s="12" customFormat="1" x14ac:dyDescent="0.25">
      <c r="A93" s="37" t="s">
        <v>263</v>
      </c>
      <c r="B93" s="26"/>
      <c r="C93" s="26"/>
      <c r="D93" s="26"/>
      <c r="E93" s="26"/>
      <c r="F93" s="26"/>
      <c r="G93" s="26"/>
      <c r="H93" s="38">
        <v>700.89</v>
      </c>
      <c r="I93" s="21"/>
      <c r="J93" s="38">
        <v>0</v>
      </c>
      <c r="K93" s="21"/>
      <c r="L93" s="38">
        <v>0</v>
      </c>
      <c r="M93" s="21"/>
      <c r="N93" s="39">
        <f t="shared" si="4"/>
        <v>0</v>
      </c>
      <c r="O93" s="28"/>
      <c r="P93" s="39">
        <v>0</v>
      </c>
      <c r="Q93" s="28"/>
    </row>
    <row r="94" spans="1:17" s="12" customFormat="1" x14ac:dyDescent="0.25">
      <c r="A94" s="26" t="s">
        <v>264</v>
      </c>
      <c r="B94" s="26"/>
      <c r="C94" s="26"/>
      <c r="D94" s="26"/>
      <c r="E94" s="26"/>
      <c r="F94" s="26"/>
      <c r="G94" s="26"/>
      <c r="H94" s="40">
        <v>700.89</v>
      </c>
      <c r="I94" s="21"/>
      <c r="J94" s="40">
        <v>0</v>
      </c>
      <c r="K94" s="21"/>
      <c r="L94" s="40">
        <v>0</v>
      </c>
      <c r="M94" s="21"/>
      <c r="N94" s="35">
        <f t="shared" si="4"/>
        <v>0</v>
      </c>
      <c r="O94" s="36"/>
      <c r="P94" s="35">
        <v>0</v>
      </c>
      <c r="Q94" s="36"/>
    </row>
    <row r="95" spans="1:17" s="12" customFormat="1" x14ac:dyDescent="0.25">
      <c r="A95" s="37" t="s">
        <v>28</v>
      </c>
      <c r="B95" s="26"/>
      <c r="C95" s="26"/>
      <c r="D95" s="26"/>
      <c r="E95" s="26"/>
      <c r="F95" s="26"/>
      <c r="G95" s="26"/>
      <c r="H95" s="38">
        <v>117060.64</v>
      </c>
      <c r="I95" s="21"/>
      <c r="J95" s="38">
        <v>50900</v>
      </c>
      <c r="K95" s="21"/>
      <c r="L95" s="38">
        <v>50213.3</v>
      </c>
      <c r="M95" s="21"/>
      <c r="N95" s="39">
        <f t="shared" si="4"/>
        <v>42.895118290827732</v>
      </c>
      <c r="O95" s="28"/>
      <c r="P95" s="39">
        <f t="shared" si="3"/>
        <v>98.650884086444009</v>
      </c>
      <c r="Q95" s="28"/>
    </row>
    <row r="96" spans="1:17" s="12" customFormat="1" x14ac:dyDescent="0.25">
      <c r="A96" s="37" t="s">
        <v>120</v>
      </c>
      <c r="B96" s="26"/>
      <c r="C96" s="26"/>
      <c r="D96" s="26"/>
      <c r="E96" s="26"/>
      <c r="F96" s="26"/>
      <c r="G96" s="26"/>
      <c r="H96" s="38">
        <v>117060.64</v>
      </c>
      <c r="I96" s="21"/>
      <c r="J96" s="38">
        <v>50900</v>
      </c>
      <c r="K96" s="21"/>
      <c r="L96" s="38">
        <v>50213.3</v>
      </c>
      <c r="M96" s="21"/>
      <c r="N96" s="39">
        <f t="shared" si="4"/>
        <v>42.895118290827732</v>
      </c>
      <c r="O96" s="28"/>
      <c r="P96" s="39">
        <f t="shared" si="3"/>
        <v>98.650884086444009</v>
      </c>
      <c r="Q96" s="28"/>
    </row>
    <row r="97" spans="1:17" s="12" customFormat="1" ht="30" customHeight="1" x14ac:dyDescent="0.25">
      <c r="A97" s="37" t="s">
        <v>256</v>
      </c>
      <c r="B97" s="26"/>
      <c r="C97" s="26"/>
      <c r="D97" s="26"/>
      <c r="E97" s="26"/>
      <c r="F97" s="26"/>
      <c r="G97" s="26"/>
      <c r="H97" s="38">
        <v>117060.64</v>
      </c>
      <c r="I97" s="21"/>
      <c r="J97" s="38">
        <v>50900</v>
      </c>
      <c r="K97" s="21"/>
      <c r="L97" s="38">
        <v>49895.1</v>
      </c>
      <c r="M97" s="21"/>
      <c r="N97" s="39">
        <f t="shared" si="4"/>
        <v>42.623293363166304</v>
      </c>
      <c r="O97" s="28"/>
      <c r="P97" s="39">
        <f t="shared" si="3"/>
        <v>98.025736738703344</v>
      </c>
      <c r="Q97" s="28"/>
    </row>
    <row r="98" spans="1:17" s="12" customFormat="1" ht="30" customHeight="1" x14ac:dyDescent="0.25">
      <c r="A98" s="26" t="s">
        <v>257</v>
      </c>
      <c r="B98" s="26"/>
      <c r="C98" s="26"/>
      <c r="D98" s="26"/>
      <c r="E98" s="26"/>
      <c r="F98" s="26"/>
      <c r="G98" s="26"/>
      <c r="H98" s="40">
        <v>117060.64</v>
      </c>
      <c r="I98" s="21"/>
      <c r="J98" s="40">
        <v>50900</v>
      </c>
      <c r="K98" s="21"/>
      <c r="L98" s="40">
        <v>49895.1</v>
      </c>
      <c r="M98" s="21"/>
      <c r="N98" s="35">
        <f t="shared" si="4"/>
        <v>42.623293363166304</v>
      </c>
      <c r="O98" s="36"/>
      <c r="P98" s="35">
        <f t="shared" si="3"/>
        <v>98.025736738703344</v>
      </c>
      <c r="Q98" s="36"/>
    </row>
  </sheetData>
  <mergeCells count="542">
    <mergeCell ref="A35:G35"/>
    <mergeCell ref="H35:I35"/>
    <mergeCell ref="J35:K35"/>
    <mergeCell ref="L35:M35"/>
    <mergeCell ref="N35:O35"/>
    <mergeCell ref="P35:Q35"/>
    <mergeCell ref="A94:G94"/>
    <mergeCell ref="H94:I94"/>
    <mergeCell ref="J94:K94"/>
    <mergeCell ref="L94:M94"/>
    <mergeCell ref="N94:O94"/>
    <mergeCell ref="P94:Q94"/>
    <mergeCell ref="A68:G68"/>
    <mergeCell ref="H68:I68"/>
    <mergeCell ref="J68:K68"/>
    <mergeCell ref="L68:M68"/>
    <mergeCell ref="N68:O68"/>
    <mergeCell ref="P68:Q68"/>
    <mergeCell ref="P38:Q38"/>
    <mergeCell ref="A39:G39"/>
    <mergeCell ref="H39:I39"/>
    <mergeCell ref="J39:K39"/>
    <mergeCell ref="L39:M39"/>
    <mergeCell ref="N39:O39"/>
    <mergeCell ref="A32:G32"/>
    <mergeCell ref="H32:I32"/>
    <mergeCell ref="J32:K32"/>
    <mergeCell ref="L32:M32"/>
    <mergeCell ref="N32:O32"/>
    <mergeCell ref="P32:Q32"/>
    <mergeCell ref="A33:G33"/>
    <mergeCell ref="H33:I33"/>
    <mergeCell ref="J33:K33"/>
    <mergeCell ref="L33:M33"/>
    <mergeCell ref="N33:O33"/>
    <mergeCell ref="P33:Q33"/>
    <mergeCell ref="A34:G34"/>
    <mergeCell ref="H34:I34"/>
    <mergeCell ref="J34:K34"/>
    <mergeCell ref="L34:M34"/>
    <mergeCell ref="N34:O34"/>
    <mergeCell ref="P34:Q34"/>
    <mergeCell ref="A67:G67"/>
    <mergeCell ref="H67:I67"/>
    <mergeCell ref="J67:K67"/>
    <mergeCell ref="L67:M67"/>
    <mergeCell ref="N67:O67"/>
    <mergeCell ref="P67:Q67"/>
    <mergeCell ref="P36:Q36"/>
    <mergeCell ref="A37:G37"/>
    <mergeCell ref="H37:I37"/>
    <mergeCell ref="J37:K37"/>
    <mergeCell ref="L37:M37"/>
    <mergeCell ref="N37:O37"/>
    <mergeCell ref="P37:Q37"/>
    <mergeCell ref="A36:G36"/>
    <mergeCell ref="H36:I36"/>
    <mergeCell ref="J36:K36"/>
    <mergeCell ref="L36:M36"/>
    <mergeCell ref="N36:O36"/>
    <mergeCell ref="A98:G98"/>
    <mergeCell ref="H98:I98"/>
    <mergeCell ref="J98:K98"/>
    <mergeCell ref="L98:M98"/>
    <mergeCell ref="N98:O98"/>
    <mergeCell ref="P98:Q98"/>
    <mergeCell ref="A96:G96"/>
    <mergeCell ref="H96:I96"/>
    <mergeCell ref="J96:K96"/>
    <mergeCell ref="L96:M96"/>
    <mergeCell ref="N96:O96"/>
    <mergeCell ref="P96:Q96"/>
    <mergeCell ref="A97:G97"/>
    <mergeCell ref="H97:I97"/>
    <mergeCell ref="J97:K97"/>
    <mergeCell ref="L97:M97"/>
    <mergeCell ref="N97:O97"/>
    <mergeCell ref="P97:Q97"/>
    <mergeCell ref="A1:B1"/>
    <mergeCell ref="A2:B2"/>
    <mergeCell ref="A3:B3"/>
    <mergeCell ref="A4:B4"/>
    <mergeCell ref="A5:B5"/>
    <mergeCell ref="A19:G19"/>
    <mergeCell ref="H19:I19"/>
    <mergeCell ref="J19:K19"/>
    <mergeCell ref="P19:Q19"/>
    <mergeCell ref="N19:O19"/>
    <mergeCell ref="L19:M19"/>
    <mergeCell ref="A6:P6"/>
    <mergeCell ref="A7:P7"/>
    <mergeCell ref="A8:P8"/>
    <mergeCell ref="A10:G10"/>
    <mergeCell ref="H10:I10"/>
    <mergeCell ref="J10:K10"/>
    <mergeCell ref="L10:M10"/>
    <mergeCell ref="N10:O10"/>
    <mergeCell ref="P10:Q10"/>
    <mergeCell ref="P11:Q11"/>
    <mergeCell ref="A12:G12"/>
    <mergeCell ref="H12:I12"/>
    <mergeCell ref="J12:K12"/>
    <mergeCell ref="L12:M12"/>
    <mergeCell ref="N12:O12"/>
    <mergeCell ref="P12:Q12"/>
    <mergeCell ref="A11:G11"/>
    <mergeCell ref="H11:I11"/>
    <mergeCell ref="J11:K11"/>
    <mergeCell ref="L11:M11"/>
    <mergeCell ref="N11:O11"/>
    <mergeCell ref="P13:Q13"/>
    <mergeCell ref="A14:G14"/>
    <mergeCell ref="H14:I14"/>
    <mergeCell ref="J14:K14"/>
    <mergeCell ref="L14:M14"/>
    <mergeCell ref="N14:O14"/>
    <mergeCell ref="P14:Q14"/>
    <mergeCell ref="A13:G13"/>
    <mergeCell ref="H13:I13"/>
    <mergeCell ref="J13:K13"/>
    <mergeCell ref="L13:M13"/>
    <mergeCell ref="N13:O13"/>
    <mergeCell ref="P15:Q15"/>
    <mergeCell ref="A16:G16"/>
    <mergeCell ref="H16:I16"/>
    <mergeCell ref="J16:K16"/>
    <mergeCell ref="L16:M16"/>
    <mergeCell ref="N16:O16"/>
    <mergeCell ref="P16:Q16"/>
    <mergeCell ref="A15:G15"/>
    <mergeCell ref="H15:I15"/>
    <mergeCell ref="J15:K15"/>
    <mergeCell ref="L15:M15"/>
    <mergeCell ref="N15:O15"/>
    <mergeCell ref="P17:Q17"/>
    <mergeCell ref="A18:G18"/>
    <mergeCell ref="H18:I18"/>
    <mergeCell ref="J18:K18"/>
    <mergeCell ref="L18:M18"/>
    <mergeCell ref="N18:O18"/>
    <mergeCell ref="P18:Q18"/>
    <mergeCell ref="A17:G17"/>
    <mergeCell ref="H17:I17"/>
    <mergeCell ref="J17:K17"/>
    <mergeCell ref="L17:M17"/>
    <mergeCell ref="N17:O17"/>
    <mergeCell ref="P20:Q20"/>
    <mergeCell ref="A21:G21"/>
    <mergeCell ref="H21:I21"/>
    <mergeCell ref="J21:K21"/>
    <mergeCell ref="L21:M21"/>
    <mergeCell ref="N21:O21"/>
    <mergeCell ref="P21:Q21"/>
    <mergeCell ref="A20:G20"/>
    <mergeCell ref="H20:I20"/>
    <mergeCell ref="J20:K20"/>
    <mergeCell ref="L20:M20"/>
    <mergeCell ref="N20:O20"/>
    <mergeCell ref="P22:Q22"/>
    <mergeCell ref="A23:G23"/>
    <mergeCell ref="H23:I23"/>
    <mergeCell ref="J23:K23"/>
    <mergeCell ref="L23:M23"/>
    <mergeCell ref="N23:O23"/>
    <mergeCell ref="P23:Q23"/>
    <mergeCell ref="A22:G22"/>
    <mergeCell ref="H22:I22"/>
    <mergeCell ref="J22:K22"/>
    <mergeCell ref="L22:M22"/>
    <mergeCell ref="N22:O22"/>
    <mergeCell ref="P24:Q24"/>
    <mergeCell ref="A25:G25"/>
    <mergeCell ref="H25:I25"/>
    <mergeCell ref="J25:K25"/>
    <mergeCell ref="L25:M25"/>
    <mergeCell ref="N25:O25"/>
    <mergeCell ref="P25:Q25"/>
    <mergeCell ref="A24:G24"/>
    <mergeCell ref="H24:I24"/>
    <mergeCell ref="J24:K24"/>
    <mergeCell ref="L24:M24"/>
    <mergeCell ref="N24:O24"/>
    <mergeCell ref="P26:Q26"/>
    <mergeCell ref="A27:G27"/>
    <mergeCell ref="H27:I27"/>
    <mergeCell ref="J27:K27"/>
    <mergeCell ref="L27:M27"/>
    <mergeCell ref="N27:O27"/>
    <mergeCell ref="P27:Q27"/>
    <mergeCell ref="A26:G26"/>
    <mergeCell ref="H26:I26"/>
    <mergeCell ref="J26:K26"/>
    <mergeCell ref="L26:M26"/>
    <mergeCell ref="N26:O26"/>
    <mergeCell ref="P28:Q28"/>
    <mergeCell ref="A29:G29"/>
    <mergeCell ref="H29:I29"/>
    <mergeCell ref="J29:K29"/>
    <mergeCell ref="L29:M29"/>
    <mergeCell ref="N29:O29"/>
    <mergeCell ref="P29:Q29"/>
    <mergeCell ref="A28:G28"/>
    <mergeCell ref="H28:I28"/>
    <mergeCell ref="J28:K28"/>
    <mergeCell ref="L28:M28"/>
    <mergeCell ref="N28:O28"/>
    <mergeCell ref="P30:Q30"/>
    <mergeCell ref="A31:G31"/>
    <mergeCell ref="H31:I31"/>
    <mergeCell ref="J31:K31"/>
    <mergeCell ref="L31:M31"/>
    <mergeCell ref="N31:O31"/>
    <mergeCell ref="P31:Q31"/>
    <mergeCell ref="A30:G30"/>
    <mergeCell ref="H30:I30"/>
    <mergeCell ref="J30:K30"/>
    <mergeCell ref="L30:M30"/>
    <mergeCell ref="N30:O30"/>
    <mergeCell ref="P39:Q39"/>
    <mergeCell ref="A38:G38"/>
    <mergeCell ref="H38:I38"/>
    <mergeCell ref="J38:K38"/>
    <mergeCell ref="L38:M38"/>
    <mergeCell ref="N38:O38"/>
    <mergeCell ref="P40:Q40"/>
    <mergeCell ref="A41:G41"/>
    <mergeCell ref="H41:I41"/>
    <mergeCell ref="J41:K41"/>
    <mergeCell ref="L41:M41"/>
    <mergeCell ref="N41:O41"/>
    <mergeCell ref="P41:Q41"/>
    <mergeCell ref="A40:G40"/>
    <mergeCell ref="H40:I40"/>
    <mergeCell ref="J40:K40"/>
    <mergeCell ref="L40:M40"/>
    <mergeCell ref="N40:O40"/>
    <mergeCell ref="P42:Q42"/>
    <mergeCell ref="A43:G43"/>
    <mergeCell ref="H43:I43"/>
    <mergeCell ref="J43:K43"/>
    <mergeCell ref="L43:M43"/>
    <mergeCell ref="N43:O43"/>
    <mergeCell ref="P43:Q43"/>
    <mergeCell ref="A42:G42"/>
    <mergeCell ref="H42:I42"/>
    <mergeCell ref="J42:K42"/>
    <mergeCell ref="L42:M42"/>
    <mergeCell ref="N42:O42"/>
    <mergeCell ref="P44:Q44"/>
    <mergeCell ref="A45:G45"/>
    <mergeCell ref="H45:I45"/>
    <mergeCell ref="J45:K45"/>
    <mergeCell ref="L45:M45"/>
    <mergeCell ref="N45:O45"/>
    <mergeCell ref="P45:Q45"/>
    <mergeCell ref="A44:G44"/>
    <mergeCell ref="H44:I44"/>
    <mergeCell ref="J44:K44"/>
    <mergeCell ref="L44:M44"/>
    <mergeCell ref="N44:O44"/>
    <mergeCell ref="P46:Q46"/>
    <mergeCell ref="A47:G47"/>
    <mergeCell ref="H47:I47"/>
    <mergeCell ref="J47:K47"/>
    <mergeCell ref="L47:M47"/>
    <mergeCell ref="N47:O47"/>
    <mergeCell ref="P47:Q47"/>
    <mergeCell ref="A46:G46"/>
    <mergeCell ref="H46:I46"/>
    <mergeCell ref="J46:K46"/>
    <mergeCell ref="L46:M46"/>
    <mergeCell ref="N46:O46"/>
    <mergeCell ref="P48:Q48"/>
    <mergeCell ref="A49:G49"/>
    <mergeCell ref="H49:I49"/>
    <mergeCell ref="J49:K49"/>
    <mergeCell ref="L49:M49"/>
    <mergeCell ref="N49:O49"/>
    <mergeCell ref="P49:Q49"/>
    <mergeCell ref="A48:G48"/>
    <mergeCell ref="H48:I48"/>
    <mergeCell ref="J48:K48"/>
    <mergeCell ref="L48:M48"/>
    <mergeCell ref="N48:O48"/>
    <mergeCell ref="P50:Q50"/>
    <mergeCell ref="A51:G51"/>
    <mergeCell ref="H51:I51"/>
    <mergeCell ref="J51:K51"/>
    <mergeCell ref="L51:M51"/>
    <mergeCell ref="N51:O51"/>
    <mergeCell ref="P51:Q51"/>
    <mergeCell ref="A50:G50"/>
    <mergeCell ref="H50:I50"/>
    <mergeCell ref="J50:K50"/>
    <mergeCell ref="L50:M50"/>
    <mergeCell ref="N50:O50"/>
    <mergeCell ref="P52:Q52"/>
    <mergeCell ref="A53:G53"/>
    <mergeCell ref="H53:I53"/>
    <mergeCell ref="J53:K53"/>
    <mergeCell ref="L53:M53"/>
    <mergeCell ref="N53:O53"/>
    <mergeCell ref="P53:Q53"/>
    <mergeCell ref="A52:G52"/>
    <mergeCell ref="H52:I52"/>
    <mergeCell ref="J52:K52"/>
    <mergeCell ref="L52:M52"/>
    <mergeCell ref="N52:O52"/>
    <mergeCell ref="P54:Q54"/>
    <mergeCell ref="A55:G55"/>
    <mergeCell ref="H55:I55"/>
    <mergeCell ref="J55:K55"/>
    <mergeCell ref="L55:M55"/>
    <mergeCell ref="N55:O55"/>
    <mergeCell ref="P55:Q55"/>
    <mergeCell ref="A54:G54"/>
    <mergeCell ref="H54:I54"/>
    <mergeCell ref="J54:K54"/>
    <mergeCell ref="L54:M54"/>
    <mergeCell ref="N54:O54"/>
    <mergeCell ref="P56:Q56"/>
    <mergeCell ref="A58:G58"/>
    <mergeCell ref="H58:I58"/>
    <mergeCell ref="J58:K58"/>
    <mergeCell ref="L58:M58"/>
    <mergeCell ref="N58:O58"/>
    <mergeCell ref="P58:Q58"/>
    <mergeCell ref="A56:G56"/>
    <mergeCell ref="H56:I56"/>
    <mergeCell ref="J56:K56"/>
    <mergeCell ref="L56:M56"/>
    <mergeCell ref="N56:O56"/>
    <mergeCell ref="A57:G57"/>
    <mergeCell ref="H57:I57"/>
    <mergeCell ref="J57:K57"/>
    <mergeCell ref="L57:M57"/>
    <mergeCell ref="N57:O57"/>
    <mergeCell ref="P57:Q57"/>
    <mergeCell ref="P59:Q59"/>
    <mergeCell ref="A60:G60"/>
    <mergeCell ref="H60:I60"/>
    <mergeCell ref="J60:K60"/>
    <mergeCell ref="L60:M60"/>
    <mergeCell ref="N60:O60"/>
    <mergeCell ref="P60:Q60"/>
    <mergeCell ref="A59:G59"/>
    <mergeCell ref="H59:I59"/>
    <mergeCell ref="J59:K59"/>
    <mergeCell ref="L59:M59"/>
    <mergeCell ref="N59:O59"/>
    <mergeCell ref="P61:Q61"/>
    <mergeCell ref="A62:G62"/>
    <mergeCell ref="H62:I62"/>
    <mergeCell ref="J62:K62"/>
    <mergeCell ref="L62:M62"/>
    <mergeCell ref="N62:O62"/>
    <mergeCell ref="P62:Q62"/>
    <mergeCell ref="A61:G61"/>
    <mergeCell ref="H61:I61"/>
    <mergeCell ref="J61:K61"/>
    <mergeCell ref="L61:M61"/>
    <mergeCell ref="N61:O61"/>
    <mergeCell ref="P63:Q63"/>
    <mergeCell ref="A64:G64"/>
    <mergeCell ref="H64:I64"/>
    <mergeCell ref="J64:K64"/>
    <mergeCell ref="L64:M64"/>
    <mergeCell ref="N64:O64"/>
    <mergeCell ref="P64:Q64"/>
    <mergeCell ref="A63:G63"/>
    <mergeCell ref="H63:I63"/>
    <mergeCell ref="J63:K63"/>
    <mergeCell ref="L63:M63"/>
    <mergeCell ref="N63:O63"/>
    <mergeCell ref="P65:Q65"/>
    <mergeCell ref="A66:G66"/>
    <mergeCell ref="H66:I66"/>
    <mergeCell ref="J66:K66"/>
    <mergeCell ref="L66:M66"/>
    <mergeCell ref="N66:O66"/>
    <mergeCell ref="P66:Q66"/>
    <mergeCell ref="A65:G65"/>
    <mergeCell ref="H65:I65"/>
    <mergeCell ref="J65:K65"/>
    <mergeCell ref="L65:M65"/>
    <mergeCell ref="N65:O65"/>
    <mergeCell ref="P69:Q69"/>
    <mergeCell ref="A70:G70"/>
    <mergeCell ref="H70:I70"/>
    <mergeCell ref="J70:K70"/>
    <mergeCell ref="L70:M70"/>
    <mergeCell ref="N70:O70"/>
    <mergeCell ref="P70:Q70"/>
    <mergeCell ref="A69:G69"/>
    <mergeCell ref="H69:I69"/>
    <mergeCell ref="J69:K69"/>
    <mergeCell ref="L69:M69"/>
    <mergeCell ref="N69:O69"/>
    <mergeCell ref="P71:Q71"/>
    <mergeCell ref="A72:G72"/>
    <mergeCell ref="H72:I72"/>
    <mergeCell ref="J72:K72"/>
    <mergeCell ref="L72:M72"/>
    <mergeCell ref="N72:O72"/>
    <mergeCell ref="P72:Q72"/>
    <mergeCell ref="A71:G71"/>
    <mergeCell ref="H71:I71"/>
    <mergeCell ref="J71:K71"/>
    <mergeCell ref="L71:M71"/>
    <mergeCell ref="N71:O71"/>
    <mergeCell ref="P73:Q73"/>
    <mergeCell ref="A74:G74"/>
    <mergeCell ref="H74:I74"/>
    <mergeCell ref="J74:K74"/>
    <mergeCell ref="L74:M74"/>
    <mergeCell ref="N74:O74"/>
    <mergeCell ref="P74:Q74"/>
    <mergeCell ref="A73:G73"/>
    <mergeCell ref="H73:I73"/>
    <mergeCell ref="J73:K73"/>
    <mergeCell ref="L73:M73"/>
    <mergeCell ref="N73:O73"/>
    <mergeCell ref="P75:Q75"/>
    <mergeCell ref="A76:G76"/>
    <mergeCell ref="H76:I76"/>
    <mergeCell ref="J76:K76"/>
    <mergeCell ref="L76:M76"/>
    <mergeCell ref="N76:O76"/>
    <mergeCell ref="P76:Q76"/>
    <mergeCell ref="A75:G75"/>
    <mergeCell ref="H75:I75"/>
    <mergeCell ref="J75:K75"/>
    <mergeCell ref="L75:M75"/>
    <mergeCell ref="N75:O75"/>
    <mergeCell ref="P77:Q77"/>
    <mergeCell ref="A78:G78"/>
    <mergeCell ref="H78:I78"/>
    <mergeCell ref="J78:K78"/>
    <mergeCell ref="L78:M78"/>
    <mergeCell ref="N78:O78"/>
    <mergeCell ref="P78:Q78"/>
    <mergeCell ref="A77:G77"/>
    <mergeCell ref="H77:I77"/>
    <mergeCell ref="J77:K77"/>
    <mergeCell ref="L77:M77"/>
    <mergeCell ref="N77:O77"/>
    <mergeCell ref="P79:Q79"/>
    <mergeCell ref="A80:G80"/>
    <mergeCell ref="H80:I80"/>
    <mergeCell ref="J80:K80"/>
    <mergeCell ref="L80:M80"/>
    <mergeCell ref="N80:O80"/>
    <mergeCell ref="P80:Q80"/>
    <mergeCell ref="A79:G79"/>
    <mergeCell ref="H79:I79"/>
    <mergeCell ref="J79:K79"/>
    <mergeCell ref="L79:M79"/>
    <mergeCell ref="N79:O79"/>
    <mergeCell ref="P81:Q81"/>
    <mergeCell ref="A82:G82"/>
    <mergeCell ref="H82:I82"/>
    <mergeCell ref="J82:K82"/>
    <mergeCell ref="L82:M82"/>
    <mergeCell ref="N82:O82"/>
    <mergeCell ref="P82:Q82"/>
    <mergeCell ref="A81:G81"/>
    <mergeCell ref="H81:I81"/>
    <mergeCell ref="J81:K81"/>
    <mergeCell ref="L81:M81"/>
    <mergeCell ref="N81:O81"/>
    <mergeCell ref="P83:Q83"/>
    <mergeCell ref="A84:G84"/>
    <mergeCell ref="H84:I84"/>
    <mergeCell ref="J84:K84"/>
    <mergeCell ref="L84:M84"/>
    <mergeCell ref="N84:O84"/>
    <mergeCell ref="P84:Q84"/>
    <mergeCell ref="A83:G83"/>
    <mergeCell ref="H83:I83"/>
    <mergeCell ref="J83:K83"/>
    <mergeCell ref="L83:M83"/>
    <mergeCell ref="N83:O83"/>
    <mergeCell ref="P85:Q85"/>
    <mergeCell ref="A86:G86"/>
    <mergeCell ref="H86:I86"/>
    <mergeCell ref="J86:K86"/>
    <mergeCell ref="L86:M86"/>
    <mergeCell ref="N86:O86"/>
    <mergeCell ref="P86:Q86"/>
    <mergeCell ref="A85:G85"/>
    <mergeCell ref="H85:I85"/>
    <mergeCell ref="J85:K85"/>
    <mergeCell ref="L85:M85"/>
    <mergeCell ref="N85:O85"/>
    <mergeCell ref="P87:Q87"/>
    <mergeCell ref="A90:G90"/>
    <mergeCell ref="H90:I90"/>
    <mergeCell ref="J90:K90"/>
    <mergeCell ref="L90:M90"/>
    <mergeCell ref="N90:O90"/>
    <mergeCell ref="P90:Q90"/>
    <mergeCell ref="A87:G87"/>
    <mergeCell ref="H87:I87"/>
    <mergeCell ref="J87:K87"/>
    <mergeCell ref="L87:M87"/>
    <mergeCell ref="N87:O87"/>
    <mergeCell ref="A88:G88"/>
    <mergeCell ref="H88:I88"/>
    <mergeCell ref="J88:K88"/>
    <mergeCell ref="L88:M88"/>
    <mergeCell ref="N88:O88"/>
    <mergeCell ref="P88:Q88"/>
    <mergeCell ref="A89:G89"/>
    <mergeCell ref="H89:I89"/>
    <mergeCell ref="J89:K89"/>
    <mergeCell ref="L89:M89"/>
    <mergeCell ref="N89:O89"/>
    <mergeCell ref="P89:Q89"/>
    <mergeCell ref="P91:Q91"/>
    <mergeCell ref="A95:G95"/>
    <mergeCell ref="H95:I95"/>
    <mergeCell ref="J95:K95"/>
    <mergeCell ref="L95:M95"/>
    <mergeCell ref="N95:O95"/>
    <mergeCell ref="P95:Q95"/>
    <mergeCell ref="A91:G91"/>
    <mergeCell ref="H91:I91"/>
    <mergeCell ref="J91:K91"/>
    <mergeCell ref="L91:M91"/>
    <mergeCell ref="N91:O91"/>
    <mergeCell ref="A92:G92"/>
    <mergeCell ref="H92:I92"/>
    <mergeCell ref="J92:K92"/>
    <mergeCell ref="L92:M92"/>
    <mergeCell ref="N92:O92"/>
    <mergeCell ref="P92:Q92"/>
    <mergeCell ref="A93:G93"/>
    <mergeCell ref="H93:I93"/>
    <mergeCell ref="J93:K93"/>
    <mergeCell ref="L93:M93"/>
    <mergeCell ref="N93:O93"/>
    <mergeCell ref="P93:Q9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1"/>
  <sheetViews>
    <sheetView workbookViewId="0">
      <selection activeCell="P38" sqref="P38"/>
    </sheetView>
  </sheetViews>
  <sheetFormatPr defaultRowHeight="15" x14ac:dyDescent="0.25"/>
  <cols>
    <col min="2" max="2" width="12.28515625" customWidth="1"/>
    <col min="7" max="7" width="4.28515625" customWidth="1"/>
    <col min="10" max="10" width="7.140625" customWidth="1"/>
    <col min="12" max="13" width="4.85546875" customWidth="1"/>
    <col min="14" max="14" width="5.5703125" customWidth="1"/>
    <col min="15" max="15" width="4.42578125" customWidth="1"/>
    <col min="16" max="16" width="6.5703125" customWidth="1"/>
  </cols>
  <sheetData>
    <row r="1" spans="1:16" x14ac:dyDescent="0.25">
      <c r="A1" s="21" t="s">
        <v>0</v>
      </c>
      <c r="B1" s="21"/>
      <c r="C1" s="1"/>
      <c r="D1" s="2"/>
    </row>
    <row r="2" spans="1:16" x14ac:dyDescent="0.25">
      <c r="A2" s="21" t="s">
        <v>1</v>
      </c>
      <c r="B2" s="21"/>
      <c r="C2" s="1"/>
      <c r="D2" s="3"/>
    </row>
    <row r="3" spans="1:16" x14ac:dyDescent="0.25">
      <c r="A3" s="21" t="s">
        <v>2</v>
      </c>
      <c r="B3" s="21"/>
    </row>
    <row r="4" spans="1:16" x14ac:dyDescent="0.25">
      <c r="A4" s="21" t="s">
        <v>3</v>
      </c>
      <c r="B4" s="21"/>
    </row>
    <row r="5" spans="1:16" x14ac:dyDescent="0.25">
      <c r="A5" s="21" t="s">
        <v>4</v>
      </c>
      <c r="B5" s="21"/>
    </row>
    <row r="6" spans="1:16" s="6" customFormat="1" ht="18.75" x14ac:dyDescent="0.3">
      <c r="A6" s="65" t="s">
        <v>100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6" x14ac:dyDescent="0.25">
      <c r="A7" s="33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6" x14ac:dyDescent="0.25">
      <c r="A8" s="33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10" spans="1:16" x14ac:dyDescent="0.25">
      <c r="A10" s="63" t="s">
        <v>7</v>
      </c>
      <c r="B10" s="21"/>
      <c r="C10" s="21"/>
      <c r="D10" s="21"/>
      <c r="E10" s="21"/>
      <c r="F10" s="21"/>
      <c r="G10" s="63" t="s">
        <v>8</v>
      </c>
      <c r="H10" s="21"/>
      <c r="I10" s="63" t="s">
        <v>9</v>
      </c>
      <c r="J10" s="21"/>
      <c r="K10" s="63" t="s">
        <v>10</v>
      </c>
      <c r="L10" s="21"/>
      <c r="M10" s="63" t="s">
        <v>11</v>
      </c>
      <c r="N10" s="21"/>
      <c r="O10" s="63" t="s">
        <v>12</v>
      </c>
      <c r="P10" s="21"/>
    </row>
    <row r="11" spans="1:16" x14ac:dyDescent="0.25">
      <c r="A11" s="64" t="s">
        <v>101</v>
      </c>
      <c r="B11" s="21"/>
      <c r="C11" s="21"/>
      <c r="D11" s="21"/>
      <c r="E11" s="21"/>
      <c r="F11" s="21"/>
      <c r="G11" s="63" t="s">
        <v>14</v>
      </c>
      <c r="H11" s="21"/>
      <c r="I11" s="63" t="s">
        <v>15</v>
      </c>
      <c r="J11" s="21"/>
      <c r="K11" s="63" t="s">
        <v>16</v>
      </c>
      <c r="L11" s="21"/>
      <c r="M11" s="63" t="s">
        <v>17</v>
      </c>
      <c r="N11" s="21"/>
      <c r="O11" s="63" t="s">
        <v>18</v>
      </c>
      <c r="P11" s="21"/>
    </row>
    <row r="12" spans="1:16" x14ac:dyDescent="0.25">
      <c r="A12" s="58" t="s">
        <v>102</v>
      </c>
      <c r="B12" s="21"/>
      <c r="C12" s="21"/>
      <c r="D12" s="21"/>
      <c r="E12" s="21"/>
      <c r="F12" s="21"/>
      <c r="G12" s="59">
        <v>4713386.5599999996</v>
      </c>
      <c r="H12" s="21"/>
      <c r="I12" s="59">
        <v>5351170</v>
      </c>
      <c r="J12" s="21"/>
      <c r="K12" s="59">
        <v>2359051.9900000002</v>
      </c>
      <c r="L12" s="21"/>
      <c r="M12" s="53">
        <f>SUM(K12/G12*100)</f>
        <v>50.050042787069856</v>
      </c>
      <c r="N12" s="21"/>
      <c r="O12" s="60">
        <f>SUM(K12/I12*100)</f>
        <v>44.084788747133807</v>
      </c>
      <c r="P12" s="28"/>
    </row>
    <row r="13" spans="1:16" x14ac:dyDescent="0.25">
      <c r="A13" s="62" t="s">
        <v>103</v>
      </c>
      <c r="B13" s="21"/>
      <c r="C13" s="21"/>
      <c r="D13" s="21"/>
      <c r="E13" s="21"/>
      <c r="F13" s="21"/>
      <c r="G13" s="55">
        <f>SUM(G14:H15)</f>
        <v>4713386.5600000005</v>
      </c>
      <c r="H13" s="21"/>
      <c r="I13" s="55">
        <f>SUM(I14:J15)</f>
        <v>5351170</v>
      </c>
      <c r="J13" s="21"/>
      <c r="K13" s="55">
        <f>SUM(K14:L15)</f>
        <v>2359051.9899999998</v>
      </c>
      <c r="L13" s="21"/>
      <c r="M13" s="57">
        <f>SUM(K13/G13*100)</f>
        <v>50.050042787069849</v>
      </c>
      <c r="N13" s="21"/>
      <c r="O13" s="56">
        <f>SUM(K13/I13*100)</f>
        <v>44.0847887471338</v>
      </c>
      <c r="P13" s="28"/>
    </row>
    <row r="14" spans="1:16" x14ac:dyDescent="0.25">
      <c r="A14" s="51" t="s">
        <v>104</v>
      </c>
      <c r="B14" s="21"/>
      <c r="C14" s="21"/>
      <c r="D14" s="21"/>
      <c r="E14" s="21"/>
      <c r="F14" s="21"/>
      <c r="G14" s="52">
        <v>893999.61</v>
      </c>
      <c r="H14" s="21"/>
      <c r="I14" s="52">
        <v>901970</v>
      </c>
      <c r="J14" s="21"/>
      <c r="K14" s="52">
        <v>405588.81</v>
      </c>
      <c r="L14" s="21"/>
      <c r="M14" s="50">
        <f>SUM(K14/G14*100)</f>
        <v>45.367895630290036</v>
      </c>
      <c r="N14" s="50"/>
      <c r="O14" s="50">
        <f>SUM(K14/I14*100)</f>
        <v>44.966995576349547</v>
      </c>
      <c r="P14" s="28"/>
    </row>
    <row r="15" spans="1:16" x14ac:dyDescent="0.25">
      <c r="A15" s="61" t="s">
        <v>105</v>
      </c>
      <c r="B15" s="21"/>
      <c r="C15" s="21"/>
      <c r="D15" s="21"/>
      <c r="E15" s="21"/>
      <c r="F15" s="21"/>
      <c r="G15" s="52">
        <v>3819386.95</v>
      </c>
      <c r="H15" s="21"/>
      <c r="I15" s="52">
        <v>4449200</v>
      </c>
      <c r="J15" s="21"/>
      <c r="K15" s="52">
        <v>1953463.18</v>
      </c>
      <c r="L15" s="21"/>
      <c r="M15" s="50">
        <f>SUM(K15/G15*100)</f>
        <v>51.14598770883898</v>
      </c>
      <c r="N15" s="50"/>
      <c r="O15" s="50">
        <f>SUM(K15/I15*100)</f>
        <v>43.905942191854713</v>
      </c>
      <c r="P15" s="28"/>
    </row>
    <row r="16" spans="1:16" x14ac:dyDescent="0.25">
      <c r="A16" s="49" t="s">
        <v>1</v>
      </c>
      <c r="B16" s="21"/>
      <c r="C16" s="21"/>
      <c r="D16" s="21"/>
      <c r="E16" s="21"/>
      <c r="F16" s="21"/>
      <c r="G16" s="49" t="s">
        <v>1</v>
      </c>
      <c r="H16" s="21"/>
      <c r="I16" s="49" t="s">
        <v>1</v>
      </c>
      <c r="J16" s="21"/>
      <c r="K16" s="49" t="s">
        <v>1</v>
      </c>
      <c r="L16" s="21"/>
      <c r="M16" s="49" t="s">
        <v>1</v>
      </c>
      <c r="N16" s="21"/>
      <c r="O16" s="49" t="s">
        <v>1</v>
      </c>
      <c r="P16" s="21"/>
    </row>
    <row r="17" spans="1:16" x14ac:dyDescent="0.25">
      <c r="A17" s="58" t="s">
        <v>106</v>
      </c>
      <c r="B17" s="21"/>
      <c r="C17" s="21"/>
      <c r="D17" s="21"/>
      <c r="E17" s="21"/>
      <c r="F17" s="21"/>
      <c r="G17" s="59">
        <v>4655358.53</v>
      </c>
      <c r="H17" s="21"/>
      <c r="I17" s="59">
        <v>5351170</v>
      </c>
      <c r="J17" s="21"/>
      <c r="K17" s="59">
        <v>2627961.7000000002</v>
      </c>
      <c r="L17" s="21"/>
      <c r="M17" s="60">
        <f>SUM(K17/G17*100)</f>
        <v>56.450253682179877</v>
      </c>
      <c r="N17" s="28"/>
      <c r="O17" s="53">
        <f>SUM(K17/I17*100)</f>
        <v>49.110039486691697</v>
      </c>
      <c r="P17" s="21"/>
    </row>
    <row r="18" spans="1:16" x14ac:dyDescent="0.25">
      <c r="A18" s="54" t="s">
        <v>268</v>
      </c>
      <c r="B18" s="21"/>
      <c r="C18" s="21"/>
      <c r="D18" s="21"/>
      <c r="E18" s="21"/>
      <c r="F18" s="21"/>
      <c r="G18" s="55">
        <f>SUM(G19:H20)</f>
        <v>4655358.53</v>
      </c>
      <c r="H18" s="21"/>
      <c r="I18" s="55">
        <f>SUM(I19:J20)</f>
        <v>5351170</v>
      </c>
      <c r="J18" s="21"/>
      <c r="K18" s="55">
        <f>SUM(K19:L20)</f>
        <v>2627961.6999999997</v>
      </c>
      <c r="L18" s="21"/>
      <c r="M18" s="56">
        <f>SUM(K18/G18*100)</f>
        <v>56.450253682179863</v>
      </c>
      <c r="N18" s="28"/>
      <c r="O18" s="57">
        <f>SUM(K18/I18*100)</f>
        <v>49.11003948669169</v>
      </c>
      <c r="P18" s="21"/>
    </row>
    <row r="19" spans="1:16" x14ac:dyDescent="0.25">
      <c r="A19" s="51" t="s">
        <v>104</v>
      </c>
      <c r="B19" s="21"/>
      <c r="C19" s="21"/>
      <c r="D19" s="21"/>
      <c r="E19" s="21"/>
      <c r="F19" s="21"/>
      <c r="G19" s="52">
        <v>893999.61</v>
      </c>
      <c r="H19" s="21"/>
      <c r="I19" s="52">
        <v>901970</v>
      </c>
      <c r="J19" s="21"/>
      <c r="K19" s="52">
        <v>454378.11</v>
      </c>
      <c r="L19" s="21"/>
      <c r="M19" s="50">
        <f>SUM(K19/G19*100)</f>
        <v>50.825314118425624</v>
      </c>
      <c r="N19" s="28"/>
      <c r="O19" s="50">
        <f>SUM(K19/I19*100)</f>
        <v>50.37618878676674</v>
      </c>
      <c r="P19" s="28"/>
    </row>
    <row r="20" spans="1:16" x14ac:dyDescent="0.25">
      <c r="A20" s="51" t="s">
        <v>105</v>
      </c>
      <c r="B20" s="21"/>
      <c r="C20" s="21"/>
      <c r="D20" s="21"/>
      <c r="E20" s="21"/>
      <c r="F20" s="21"/>
      <c r="G20" s="52">
        <v>3761358.92</v>
      </c>
      <c r="H20" s="21"/>
      <c r="I20" s="52">
        <v>4449200</v>
      </c>
      <c r="J20" s="21"/>
      <c r="K20" s="52">
        <v>2173583.59</v>
      </c>
      <c r="L20" s="21"/>
      <c r="M20" s="50">
        <f>SUM(K20/G20*100)</f>
        <v>57.787189051344235</v>
      </c>
      <c r="N20" s="28"/>
      <c r="O20" s="50">
        <f>SUM(K20/I20*100)</f>
        <v>48.853357682279956</v>
      </c>
      <c r="P20" s="28"/>
    </row>
    <row r="21" spans="1:16" x14ac:dyDescent="0.25">
      <c r="A21" s="49" t="s">
        <v>1</v>
      </c>
      <c r="B21" s="21"/>
      <c r="C21" s="21"/>
      <c r="D21" s="21"/>
      <c r="E21" s="21"/>
      <c r="F21" s="21"/>
      <c r="G21" s="49" t="s">
        <v>1</v>
      </c>
      <c r="H21" s="21"/>
      <c r="I21" s="49" t="s">
        <v>1</v>
      </c>
      <c r="J21" s="21"/>
      <c r="K21" s="49" t="s">
        <v>1</v>
      </c>
      <c r="L21" s="21"/>
      <c r="M21" s="49" t="s">
        <v>1</v>
      </c>
      <c r="N21" s="21"/>
      <c r="O21" s="49" t="s">
        <v>1</v>
      </c>
      <c r="P21" s="21"/>
    </row>
  </sheetData>
  <mergeCells count="80">
    <mergeCell ref="A1:B1"/>
    <mergeCell ref="A2:B2"/>
    <mergeCell ref="A3:B3"/>
    <mergeCell ref="A4:B4"/>
    <mergeCell ref="A5:B5"/>
    <mergeCell ref="A6:O6"/>
    <mergeCell ref="A7:O7"/>
    <mergeCell ref="A8:O8"/>
    <mergeCell ref="A10:F10"/>
    <mergeCell ref="G10:H10"/>
    <mergeCell ref="I10:J10"/>
    <mergeCell ref="K10:L10"/>
    <mergeCell ref="M10:N10"/>
    <mergeCell ref="O10:P10"/>
    <mergeCell ref="O11:P11"/>
    <mergeCell ref="A12:F12"/>
    <mergeCell ref="G12:H12"/>
    <mergeCell ref="I12:J12"/>
    <mergeCell ref="K12:L12"/>
    <mergeCell ref="M12:N12"/>
    <mergeCell ref="O12:P12"/>
    <mergeCell ref="A11:F11"/>
    <mergeCell ref="G11:H11"/>
    <mergeCell ref="I11:J11"/>
    <mergeCell ref="K11:L11"/>
    <mergeCell ref="M11:N11"/>
    <mergeCell ref="O13:P13"/>
    <mergeCell ref="A14:F14"/>
    <mergeCell ref="G14:H14"/>
    <mergeCell ref="I14:J14"/>
    <mergeCell ref="K14:L14"/>
    <mergeCell ref="M14:N14"/>
    <mergeCell ref="O14:P14"/>
    <mergeCell ref="A13:F13"/>
    <mergeCell ref="G13:H13"/>
    <mergeCell ref="I13:J13"/>
    <mergeCell ref="K13:L13"/>
    <mergeCell ref="M13:N13"/>
    <mergeCell ref="O15:P15"/>
    <mergeCell ref="A16:F16"/>
    <mergeCell ref="G16:H16"/>
    <mergeCell ref="I16:J16"/>
    <mergeCell ref="K16:L16"/>
    <mergeCell ref="M16:N16"/>
    <mergeCell ref="O16:P16"/>
    <mergeCell ref="A15:F15"/>
    <mergeCell ref="G15:H15"/>
    <mergeCell ref="I15:J15"/>
    <mergeCell ref="K15:L15"/>
    <mergeCell ref="M15:N15"/>
    <mergeCell ref="O17:P17"/>
    <mergeCell ref="A18:F18"/>
    <mergeCell ref="G18:H18"/>
    <mergeCell ref="I18:J18"/>
    <mergeCell ref="K18:L18"/>
    <mergeCell ref="M18:N18"/>
    <mergeCell ref="O18:P18"/>
    <mergeCell ref="A17:F17"/>
    <mergeCell ref="G17:H17"/>
    <mergeCell ref="I17:J17"/>
    <mergeCell ref="K17:L17"/>
    <mergeCell ref="M17:N17"/>
    <mergeCell ref="O19:P19"/>
    <mergeCell ref="A20:F20"/>
    <mergeCell ref="G20:H20"/>
    <mergeCell ref="I20:J20"/>
    <mergeCell ref="K20:L20"/>
    <mergeCell ref="M20:N20"/>
    <mergeCell ref="O20:P20"/>
    <mergeCell ref="A19:F19"/>
    <mergeCell ref="G19:H19"/>
    <mergeCell ref="I19:J19"/>
    <mergeCell ref="K19:L19"/>
    <mergeCell ref="M19:N19"/>
    <mergeCell ref="O21:P21"/>
    <mergeCell ref="A21:F21"/>
    <mergeCell ref="G21:H21"/>
    <mergeCell ref="I21:J21"/>
    <mergeCell ref="K21:L21"/>
    <mergeCell ref="M21:N2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3"/>
  <sheetViews>
    <sheetView workbookViewId="0">
      <selection activeCell="K19" sqref="K19"/>
    </sheetView>
  </sheetViews>
  <sheetFormatPr defaultRowHeight="15" x14ac:dyDescent="0.25"/>
  <cols>
    <col min="2" max="2" width="12.7109375" customWidth="1"/>
    <col min="7" max="7" width="7.85546875" customWidth="1"/>
    <col min="9" max="9" width="7.5703125" customWidth="1"/>
    <col min="11" max="11" width="6.5703125" customWidth="1"/>
    <col min="13" max="13" width="5.28515625" customWidth="1"/>
    <col min="14" max="14" width="5.5703125" customWidth="1"/>
  </cols>
  <sheetData>
    <row r="1" spans="1:15" x14ac:dyDescent="0.25">
      <c r="A1" s="21" t="s">
        <v>0</v>
      </c>
      <c r="B1" s="21"/>
      <c r="C1" s="1"/>
      <c r="D1" s="2"/>
    </row>
    <row r="2" spans="1:15" x14ac:dyDescent="0.25">
      <c r="A2" s="21" t="s">
        <v>1</v>
      </c>
      <c r="B2" s="21"/>
      <c r="C2" s="1"/>
      <c r="D2" s="3"/>
    </row>
    <row r="3" spans="1:15" x14ac:dyDescent="0.25">
      <c r="A3" s="21" t="s">
        <v>2</v>
      </c>
      <c r="B3" s="21"/>
    </row>
    <row r="4" spans="1:15" x14ac:dyDescent="0.25">
      <c r="A4" s="21" t="s">
        <v>3</v>
      </c>
      <c r="B4" s="21"/>
    </row>
    <row r="5" spans="1:15" x14ac:dyDescent="0.25">
      <c r="A5" s="21" t="s">
        <v>4</v>
      </c>
      <c r="B5" s="21"/>
    </row>
    <row r="6" spans="1:15" s="7" customFormat="1" ht="18.75" x14ac:dyDescent="0.3">
      <c r="A6" s="79" t="s">
        <v>107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x14ac:dyDescent="0.25">
      <c r="A7" s="33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x14ac:dyDescent="0.25">
      <c r="A8" s="33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x14ac:dyDescent="0.25">
      <c r="A9" s="75" t="s">
        <v>108</v>
      </c>
      <c r="B9" s="21"/>
      <c r="C9" s="21"/>
      <c r="D9" s="21"/>
      <c r="E9" s="21"/>
      <c r="F9" s="75" t="s">
        <v>109</v>
      </c>
      <c r="G9" s="21"/>
      <c r="H9" s="75" t="s">
        <v>110</v>
      </c>
      <c r="I9" s="21"/>
      <c r="J9" s="75" t="s">
        <v>111</v>
      </c>
      <c r="K9" s="21"/>
      <c r="L9" s="75" t="s">
        <v>112</v>
      </c>
      <c r="M9" s="21"/>
      <c r="N9" s="75" t="s">
        <v>113</v>
      </c>
      <c r="O9" s="21"/>
    </row>
    <row r="10" spans="1:15" x14ac:dyDescent="0.25">
      <c r="A10" s="75" t="s">
        <v>1</v>
      </c>
      <c r="B10" s="21"/>
      <c r="C10" s="21"/>
      <c r="D10" s="21"/>
      <c r="E10" s="21"/>
      <c r="F10" s="75" t="s">
        <v>14</v>
      </c>
      <c r="G10" s="21"/>
      <c r="H10" s="75" t="s">
        <v>15</v>
      </c>
      <c r="I10" s="21"/>
      <c r="J10" s="75" t="s">
        <v>16</v>
      </c>
      <c r="K10" s="21"/>
      <c r="L10" s="75" t="s">
        <v>17</v>
      </c>
      <c r="M10" s="21"/>
      <c r="N10" s="75" t="s">
        <v>18</v>
      </c>
      <c r="O10" s="21"/>
    </row>
    <row r="11" spans="1:15" x14ac:dyDescent="0.25">
      <c r="A11" s="76" t="s">
        <v>114</v>
      </c>
      <c r="B11" s="21"/>
      <c r="C11" s="21"/>
      <c r="D11" s="21"/>
      <c r="E11" s="21"/>
      <c r="F11" s="77">
        <v>4538297.8899999997</v>
      </c>
      <c r="G11" s="21"/>
      <c r="H11" s="77">
        <v>5300270</v>
      </c>
      <c r="I11" s="21"/>
      <c r="J11" s="77">
        <v>2602863.62</v>
      </c>
      <c r="K11" s="21"/>
      <c r="L11" s="78">
        <f>SUM(J11/F11*100)</f>
        <v>57.353300358165782</v>
      </c>
      <c r="M11" s="28"/>
      <c r="N11" s="78">
        <f>SUM(J11/H11*100)</f>
        <v>49.108132604565427</v>
      </c>
      <c r="O11" s="28"/>
    </row>
    <row r="12" spans="1:15" x14ac:dyDescent="0.25">
      <c r="A12" s="72" t="s">
        <v>115</v>
      </c>
      <c r="B12" s="21"/>
      <c r="C12" s="21"/>
      <c r="D12" s="21"/>
      <c r="E12" s="21"/>
      <c r="F12" s="73">
        <v>4538297.8899999997</v>
      </c>
      <c r="G12" s="21"/>
      <c r="H12" s="73">
        <v>5300270</v>
      </c>
      <c r="I12" s="21"/>
      <c r="J12" s="73">
        <v>2602863.62</v>
      </c>
      <c r="K12" s="21"/>
      <c r="L12" s="74">
        <f>SUM(J12/F12*100)</f>
        <v>57.353300358165782</v>
      </c>
      <c r="M12" s="28"/>
      <c r="N12" s="67">
        <v>49.11</v>
      </c>
      <c r="O12" s="21"/>
    </row>
    <row r="13" spans="1:15" x14ac:dyDescent="0.25">
      <c r="A13" s="68" t="s">
        <v>116</v>
      </c>
      <c r="B13" s="21"/>
      <c r="C13" s="21"/>
      <c r="D13" s="21"/>
      <c r="E13" s="21"/>
      <c r="F13" s="69">
        <v>4538297.8899999997</v>
      </c>
      <c r="G13" s="21"/>
      <c r="H13" s="69">
        <v>5300270</v>
      </c>
      <c r="I13" s="21"/>
      <c r="J13" s="69">
        <v>2602863.62</v>
      </c>
      <c r="K13" s="21"/>
      <c r="L13" s="70">
        <f>SUM(J13/F13*100)</f>
        <v>57.353300358165782</v>
      </c>
      <c r="M13" s="28"/>
      <c r="N13" s="71">
        <v>49.11</v>
      </c>
      <c r="O13" s="21"/>
    </row>
  </sheetData>
  <mergeCells count="38">
    <mergeCell ref="A1:B1"/>
    <mergeCell ref="A2:B2"/>
    <mergeCell ref="A3:B3"/>
    <mergeCell ref="A4:B4"/>
    <mergeCell ref="A5:B5"/>
    <mergeCell ref="A6:O6"/>
    <mergeCell ref="A7:O7"/>
    <mergeCell ref="A8:O8"/>
    <mergeCell ref="A9:E9"/>
    <mergeCell ref="F9:G9"/>
    <mergeCell ref="H9:I9"/>
    <mergeCell ref="J9:K9"/>
    <mergeCell ref="L9:M9"/>
    <mergeCell ref="N9:O9"/>
    <mergeCell ref="N10:O10"/>
    <mergeCell ref="A11:E11"/>
    <mergeCell ref="F11:G11"/>
    <mergeCell ref="H11:I11"/>
    <mergeCell ref="J11:K11"/>
    <mergeCell ref="L11:M11"/>
    <mergeCell ref="N11:O11"/>
    <mergeCell ref="A10:E10"/>
    <mergeCell ref="F10:G10"/>
    <mergeCell ref="H10:I10"/>
    <mergeCell ref="J10:K10"/>
    <mergeCell ref="L10:M10"/>
    <mergeCell ref="N12:O12"/>
    <mergeCell ref="A13:E13"/>
    <mergeCell ref="F13:G13"/>
    <mergeCell ref="H13:I13"/>
    <mergeCell ref="J13:K13"/>
    <mergeCell ref="L13:M13"/>
    <mergeCell ref="N13:O13"/>
    <mergeCell ref="A12:E12"/>
    <mergeCell ref="F12:G12"/>
    <mergeCell ref="H12:I12"/>
    <mergeCell ref="J12:K12"/>
    <mergeCell ref="L12:M1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0"/>
  <sheetViews>
    <sheetView topLeftCell="A4" workbookViewId="0">
      <selection activeCell="G29" sqref="G29"/>
    </sheetView>
  </sheetViews>
  <sheetFormatPr defaultRowHeight="15" x14ac:dyDescent="0.25"/>
  <cols>
    <col min="2" max="2" width="13.28515625" customWidth="1"/>
    <col min="6" max="6" width="7" customWidth="1"/>
    <col min="8" max="8" width="5.7109375" customWidth="1"/>
    <col min="9" max="9" width="7.28515625" customWidth="1"/>
    <col min="10" max="10" width="8.42578125" customWidth="1"/>
    <col min="11" max="11" width="7.5703125" customWidth="1"/>
    <col min="12" max="12" width="7.42578125" customWidth="1"/>
    <col min="13" max="13" width="6.42578125" customWidth="1"/>
    <col min="14" max="15" width="5.28515625" customWidth="1"/>
    <col min="16" max="16" width="4.7109375" customWidth="1"/>
    <col min="17" max="17" width="5.7109375" customWidth="1"/>
  </cols>
  <sheetData>
    <row r="1" spans="1:17" x14ac:dyDescent="0.25">
      <c r="A1" s="21" t="s">
        <v>0</v>
      </c>
      <c r="B1" s="21"/>
      <c r="C1" s="1"/>
      <c r="D1" s="2"/>
    </row>
    <row r="2" spans="1:17" x14ac:dyDescent="0.25">
      <c r="A2" s="21" t="s">
        <v>1</v>
      </c>
      <c r="B2" s="21"/>
      <c r="C2" s="1"/>
      <c r="D2" s="3"/>
    </row>
    <row r="3" spans="1:17" x14ac:dyDescent="0.25">
      <c r="A3" s="21" t="s">
        <v>2</v>
      </c>
      <c r="B3" s="21"/>
    </row>
    <row r="4" spans="1:17" x14ac:dyDescent="0.25">
      <c r="A4" s="21" t="s">
        <v>3</v>
      </c>
      <c r="B4" s="21"/>
    </row>
    <row r="5" spans="1:17" x14ac:dyDescent="0.25">
      <c r="A5" s="21" t="s">
        <v>4</v>
      </c>
      <c r="B5" s="21"/>
    </row>
    <row r="6" spans="1:17" s="8" customFormat="1" ht="18.75" x14ac:dyDescent="0.3">
      <c r="A6" s="92" t="s">
        <v>117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</row>
    <row r="7" spans="1:17" x14ac:dyDescent="0.25">
      <c r="A7" s="33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x14ac:dyDescent="0.25">
      <c r="A8" s="33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x14ac:dyDescent="0.25">
      <c r="A9" s="94" t="s">
        <v>118</v>
      </c>
      <c r="B9" s="21"/>
      <c r="C9" s="21"/>
      <c r="D9" s="21"/>
      <c r="E9" s="21"/>
      <c r="F9" s="21"/>
      <c r="G9" s="21"/>
      <c r="H9" s="94" t="s">
        <v>109</v>
      </c>
      <c r="I9" s="21"/>
      <c r="J9" s="94" t="s">
        <v>110</v>
      </c>
      <c r="K9" s="21"/>
      <c r="L9" s="94" t="s">
        <v>111</v>
      </c>
      <c r="M9" s="21"/>
      <c r="N9" s="94" t="s">
        <v>112</v>
      </c>
      <c r="O9" s="21"/>
      <c r="P9" s="94" t="s">
        <v>113</v>
      </c>
      <c r="Q9" s="21"/>
    </row>
    <row r="10" spans="1:17" x14ac:dyDescent="0.25">
      <c r="A10" s="90" t="s">
        <v>119</v>
      </c>
      <c r="B10" s="21"/>
      <c r="C10" s="21"/>
      <c r="D10" s="21"/>
      <c r="E10" s="21"/>
      <c r="F10" s="21"/>
      <c r="G10" s="21"/>
      <c r="H10" s="90" t="s">
        <v>14</v>
      </c>
      <c r="I10" s="21"/>
      <c r="J10" s="90" t="s">
        <v>15</v>
      </c>
      <c r="K10" s="21"/>
      <c r="L10" s="90" t="s">
        <v>16</v>
      </c>
      <c r="M10" s="21"/>
      <c r="N10" s="90" t="s">
        <v>17</v>
      </c>
      <c r="O10" s="21"/>
      <c r="P10" s="90" t="s">
        <v>18</v>
      </c>
      <c r="Q10" s="21"/>
    </row>
    <row r="11" spans="1:17" x14ac:dyDescent="0.25">
      <c r="A11" s="91" t="s">
        <v>28</v>
      </c>
      <c r="B11" s="26"/>
      <c r="C11" s="26"/>
      <c r="D11" s="26"/>
      <c r="E11" s="26"/>
      <c r="F11" s="26"/>
      <c r="G11" s="26"/>
      <c r="H11" s="86">
        <v>117060.64</v>
      </c>
      <c r="I11" s="21"/>
      <c r="J11" s="86">
        <v>50900</v>
      </c>
      <c r="K11" s="21"/>
      <c r="L11" s="86">
        <v>25098.080000000002</v>
      </c>
      <c r="M11" s="21"/>
      <c r="N11" s="89">
        <f>SUM(L11/H11*100)</f>
        <v>21.440238153490363</v>
      </c>
      <c r="O11" s="28"/>
      <c r="P11" s="84">
        <v>49.31</v>
      </c>
      <c r="Q11" s="21"/>
    </row>
    <row r="12" spans="1:17" x14ac:dyDescent="0.25">
      <c r="A12" s="29" t="s">
        <v>120</v>
      </c>
      <c r="B12" s="26"/>
      <c r="C12" s="26"/>
      <c r="D12" s="26"/>
      <c r="E12" s="26"/>
      <c r="F12" s="26"/>
      <c r="G12" s="26"/>
      <c r="H12" s="86">
        <v>117060.64</v>
      </c>
      <c r="I12" s="21"/>
      <c r="J12" s="86">
        <v>50900</v>
      </c>
      <c r="K12" s="21"/>
      <c r="L12" s="86">
        <v>25098.080000000002</v>
      </c>
      <c r="M12" s="21"/>
      <c r="N12" s="89">
        <f t="shared" ref="N12:N14" si="0">SUM(L12/H12*100)</f>
        <v>21.440238153490363</v>
      </c>
      <c r="O12" s="28"/>
      <c r="P12" s="84">
        <v>49.31</v>
      </c>
      <c r="Q12" s="21"/>
    </row>
    <row r="13" spans="1:17" ht="30" customHeight="1" x14ac:dyDescent="0.25">
      <c r="A13" s="29" t="s">
        <v>256</v>
      </c>
      <c r="B13" s="26"/>
      <c r="C13" s="26"/>
      <c r="D13" s="26"/>
      <c r="E13" s="26"/>
      <c r="F13" s="26"/>
      <c r="G13" s="26"/>
      <c r="H13" s="86">
        <v>117060.64</v>
      </c>
      <c r="I13" s="21"/>
      <c r="J13" s="86">
        <v>50900</v>
      </c>
      <c r="K13" s="21"/>
      <c r="L13" s="86">
        <v>25098.080000000002</v>
      </c>
      <c r="M13" s="21"/>
      <c r="N13" s="89">
        <f t="shared" si="0"/>
        <v>21.440238153490363</v>
      </c>
      <c r="O13" s="28"/>
      <c r="P13" s="84">
        <v>49.31</v>
      </c>
      <c r="Q13" s="21"/>
    </row>
    <row r="14" spans="1:17" ht="30" customHeight="1" x14ac:dyDescent="0.25">
      <c r="A14" s="26" t="s">
        <v>257</v>
      </c>
      <c r="B14" s="26"/>
      <c r="C14" s="26"/>
      <c r="D14" s="26"/>
      <c r="E14" s="26"/>
      <c r="F14" s="26"/>
      <c r="G14" s="26"/>
      <c r="H14" s="40">
        <v>117060.64</v>
      </c>
      <c r="I14" s="21"/>
      <c r="J14" s="40">
        <v>50900</v>
      </c>
      <c r="K14" s="21"/>
      <c r="L14" s="40">
        <v>25098.080000000002</v>
      </c>
      <c r="M14" s="21"/>
      <c r="N14" s="89">
        <f t="shared" si="0"/>
        <v>21.440238153490363</v>
      </c>
      <c r="O14" s="28"/>
      <c r="P14" s="42">
        <v>49.31</v>
      </c>
      <c r="Q14" s="21"/>
    </row>
    <row r="15" spans="1:17" x14ac:dyDescent="0.25">
      <c r="A15" s="82" t="s">
        <v>121</v>
      </c>
      <c r="B15" s="21"/>
      <c r="C15" s="21"/>
      <c r="D15" s="21"/>
      <c r="E15" s="21"/>
      <c r="F15" s="21"/>
      <c r="G15" s="21"/>
      <c r="H15" s="83">
        <v>-117060.64</v>
      </c>
      <c r="I15" s="21"/>
      <c r="J15" s="83">
        <v>-50900</v>
      </c>
      <c r="K15" s="21"/>
      <c r="L15" s="83">
        <v>-25098.080000000002</v>
      </c>
      <c r="M15" s="21"/>
      <c r="N15" s="88">
        <f>SUM(L15/H15*100)</f>
        <v>21.440238153490363</v>
      </c>
      <c r="O15" s="28"/>
      <c r="P15" s="88">
        <f>SUM(L15/J15*100)</f>
        <v>49.308605108055012</v>
      </c>
      <c r="Q15" s="28"/>
    </row>
    <row r="16" spans="1:17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 x14ac:dyDescent="0.25">
      <c r="A17" s="85" t="s">
        <v>122</v>
      </c>
      <c r="B17" s="21"/>
      <c r="C17" s="21"/>
      <c r="D17" s="21"/>
      <c r="E17" s="21"/>
      <c r="F17" s="21"/>
      <c r="G17" s="21"/>
      <c r="H17" s="87">
        <v>175474.91</v>
      </c>
      <c r="I17" s="21"/>
      <c r="J17" s="86">
        <v>236469.94</v>
      </c>
      <c r="K17" s="21"/>
      <c r="L17" s="86">
        <v>0</v>
      </c>
      <c r="M17" s="21"/>
      <c r="N17" s="84">
        <f>SUM(L17/H17*100)</f>
        <v>0</v>
      </c>
      <c r="O17" s="21"/>
      <c r="P17" s="84">
        <f>SUM(L17/J17*100)</f>
        <v>0</v>
      </c>
      <c r="Q17" s="21"/>
    </row>
    <row r="18" spans="1:17" x14ac:dyDescent="0.25">
      <c r="A18" s="85" t="s">
        <v>123</v>
      </c>
      <c r="B18" s="21"/>
      <c r="C18" s="21"/>
      <c r="D18" s="21"/>
      <c r="E18" s="21"/>
      <c r="F18" s="21"/>
      <c r="G18" s="21"/>
      <c r="H18" s="86">
        <v>175474.91</v>
      </c>
      <c r="I18" s="21"/>
      <c r="J18" s="86">
        <v>236469.94</v>
      </c>
      <c r="K18" s="21"/>
      <c r="L18" s="86">
        <v>0</v>
      </c>
      <c r="M18" s="21"/>
      <c r="N18" s="84">
        <f t="shared" ref="N18:N19" si="1">SUM(L18/H18*100)</f>
        <v>0</v>
      </c>
      <c r="O18" s="21"/>
      <c r="P18" s="84">
        <f t="shared" ref="P18:P19" si="2">SUM(L18/J18*100)</f>
        <v>0</v>
      </c>
      <c r="Q18" s="21"/>
    </row>
    <row r="19" spans="1:17" x14ac:dyDescent="0.25">
      <c r="A19" s="85" t="s">
        <v>124</v>
      </c>
      <c r="B19" s="21"/>
      <c r="C19" s="21"/>
      <c r="D19" s="21"/>
      <c r="E19" s="21"/>
      <c r="F19" s="21"/>
      <c r="G19" s="21"/>
      <c r="H19" s="86">
        <v>175474.91</v>
      </c>
      <c r="I19" s="21"/>
      <c r="J19" s="86">
        <v>236469.94</v>
      </c>
      <c r="K19" s="21"/>
      <c r="L19" s="86">
        <v>0</v>
      </c>
      <c r="M19" s="21"/>
      <c r="N19" s="84">
        <f t="shared" si="1"/>
        <v>0</v>
      </c>
      <c r="O19" s="21"/>
      <c r="P19" s="84">
        <f t="shared" si="2"/>
        <v>0</v>
      </c>
      <c r="Q19" s="21"/>
    </row>
    <row r="20" spans="1:17" x14ac:dyDescent="0.25">
      <c r="A20" s="82" t="s">
        <v>125</v>
      </c>
      <c r="B20" s="21"/>
      <c r="C20" s="21"/>
      <c r="D20" s="21"/>
      <c r="E20" s="21"/>
      <c r="F20" s="21"/>
      <c r="G20" s="21"/>
      <c r="H20" s="83">
        <v>175474.91</v>
      </c>
      <c r="I20" s="21"/>
      <c r="J20" s="83">
        <v>236469.94</v>
      </c>
      <c r="K20" s="21"/>
      <c r="L20" s="83">
        <v>0</v>
      </c>
      <c r="M20" s="21"/>
      <c r="N20" s="81">
        <f>SUM(L20/H20*100)</f>
        <v>0</v>
      </c>
      <c r="O20" s="21"/>
      <c r="P20" s="81">
        <f>SUM(L20/J20*100)</f>
        <v>0</v>
      </c>
      <c r="Q20" s="21"/>
    </row>
  </sheetData>
  <mergeCells count="80">
    <mergeCell ref="A1:B1"/>
    <mergeCell ref="A2:B2"/>
    <mergeCell ref="A3:B3"/>
    <mergeCell ref="A4:B4"/>
    <mergeCell ref="A5:B5"/>
    <mergeCell ref="A6:Q6"/>
    <mergeCell ref="A7:Q7"/>
    <mergeCell ref="A8:Q8"/>
    <mergeCell ref="A9:G9"/>
    <mergeCell ref="H9:I9"/>
    <mergeCell ref="J9:K9"/>
    <mergeCell ref="L9:M9"/>
    <mergeCell ref="N9:O9"/>
    <mergeCell ref="P9:Q9"/>
    <mergeCell ref="P10:Q10"/>
    <mergeCell ref="A11:G11"/>
    <mergeCell ref="H11:I11"/>
    <mergeCell ref="J11:K11"/>
    <mergeCell ref="L11:M11"/>
    <mergeCell ref="N11:O11"/>
    <mergeCell ref="P11:Q11"/>
    <mergeCell ref="A10:G10"/>
    <mergeCell ref="H10:I10"/>
    <mergeCell ref="J10:K10"/>
    <mergeCell ref="L10:M10"/>
    <mergeCell ref="N10:O10"/>
    <mergeCell ref="P12:Q12"/>
    <mergeCell ref="A13:G13"/>
    <mergeCell ref="H13:I13"/>
    <mergeCell ref="J13:K13"/>
    <mergeCell ref="L13:M13"/>
    <mergeCell ref="N13:O13"/>
    <mergeCell ref="P13:Q13"/>
    <mergeCell ref="A12:G12"/>
    <mergeCell ref="H12:I12"/>
    <mergeCell ref="J12:K12"/>
    <mergeCell ref="L12:M12"/>
    <mergeCell ref="N12:O12"/>
    <mergeCell ref="P14:Q14"/>
    <mergeCell ref="A15:G15"/>
    <mergeCell ref="H15:I15"/>
    <mergeCell ref="J15:K15"/>
    <mergeCell ref="L15:M15"/>
    <mergeCell ref="N15:O15"/>
    <mergeCell ref="P15:Q15"/>
    <mergeCell ref="A14:G14"/>
    <mergeCell ref="H14:I14"/>
    <mergeCell ref="J14:K14"/>
    <mergeCell ref="L14:M14"/>
    <mergeCell ref="N14:O14"/>
    <mergeCell ref="P16:Q16"/>
    <mergeCell ref="A17:G17"/>
    <mergeCell ref="H17:I17"/>
    <mergeCell ref="J17:K17"/>
    <mergeCell ref="L17:M17"/>
    <mergeCell ref="N17:O17"/>
    <mergeCell ref="P17:Q17"/>
    <mergeCell ref="A16:G16"/>
    <mergeCell ref="H16:I16"/>
    <mergeCell ref="J16:K16"/>
    <mergeCell ref="L16:M16"/>
    <mergeCell ref="N16:O16"/>
    <mergeCell ref="P18:Q18"/>
    <mergeCell ref="A19:G19"/>
    <mergeCell ref="H19:I19"/>
    <mergeCell ref="J19:K19"/>
    <mergeCell ref="L19:M19"/>
    <mergeCell ref="N19:O19"/>
    <mergeCell ref="P19:Q19"/>
    <mergeCell ref="A18:G18"/>
    <mergeCell ref="H18:I18"/>
    <mergeCell ref="J18:K18"/>
    <mergeCell ref="L18:M18"/>
    <mergeCell ref="N18:O18"/>
    <mergeCell ref="P20:Q20"/>
    <mergeCell ref="A20:G20"/>
    <mergeCell ref="H20:I20"/>
    <mergeCell ref="J20:K20"/>
    <mergeCell ref="L20:M20"/>
    <mergeCell ref="N20:O20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2"/>
  <sheetViews>
    <sheetView workbookViewId="0">
      <selection activeCell="A18" sqref="A18:F18"/>
    </sheetView>
  </sheetViews>
  <sheetFormatPr defaultRowHeight="15" x14ac:dyDescent="0.25"/>
  <cols>
    <col min="2" max="2" width="12.28515625" customWidth="1"/>
    <col min="7" max="8" width="7.140625" customWidth="1"/>
    <col min="9" max="10" width="8.42578125" customWidth="1"/>
    <col min="11" max="12" width="7.85546875" customWidth="1"/>
    <col min="13" max="14" width="5.5703125" customWidth="1"/>
    <col min="15" max="16" width="5.7109375" customWidth="1"/>
  </cols>
  <sheetData>
    <row r="1" spans="1:16" x14ac:dyDescent="0.25">
      <c r="A1" s="21" t="s">
        <v>0</v>
      </c>
      <c r="B1" s="21"/>
      <c r="C1" s="1"/>
      <c r="D1" s="2"/>
    </row>
    <row r="2" spans="1:16" x14ac:dyDescent="0.25">
      <c r="A2" s="21" t="s">
        <v>1</v>
      </c>
      <c r="B2" s="21"/>
      <c r="C2" s="1"/>
      <c r="D2" s="3"/>
    </row>
    <row r="3" spans="1:16" x14ac:dyDescent="0.25">
      <c r="A3" s="21" t="s">
        <v>2</v>
      </c>
      <c r="B3" s="21"/>
    </row>
    <row r="4" spans="1:16" x14ac:dyDescent="0.25">
      <c r="A4" s="21" t="s">
        <v>3</v>
      </c>
      <c r="B4" s="21"/>
    </row>
    <row r="5" spans="1:16" x14ac:dyDescent="0.25">
      <c r="A5" s="21" t="s">
        <v>4</v>
      </c>
      <c r="B5" s="21"/>
    </row>
    <row r="6" spans="1:16" s="9" customFormat="1" ht="18.75" x14ac:dyDescent="0.3">
      <c r="A6" s="108" t="s">
        <v>126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</row>
    <row r="7" spans="1:16" x14ac:dyDescent="0.25">
      <c r="A7" s="33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6" x14ac:dyDescent="0.25">
      <c r="A8" s="33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14" spans="1:16" x14ac:dyDescent="0.25">
      <c r="A14" s="107" t="s">
        <v>7</v>
      </c>
      <c r="B14" s="21"/>
      <c r="C14" s="21"/>
      <c r="D14" s="21"/>
      <c r="E14" s="21"/>
      <c r="F14" s="21"/>
      <c r="G14" s="107" t="s">
        <v>8</v>
      </c>
      <c r="H14" s="21"/>
      <c r="I14" s="107" t="s">
        <v>9</v>
      </c>
      <c r="J14" s="21"/>
      <c r="K14" s="107" t="s">
        <v>10</v>
      </c>
      <c r="L14" s="21"/>
      <c r="M14" s="107" t="s">
        <v>11</v>
      </c>
      <c r="N14" s="21"/>
      <c r="O14" s="107" t="s">
        <v>12</v>
      </c>
      <c r="P14" s="21"/>
    </row>
    <row r="15" spans="1:16" x14ac:dyDescent="0.25">
      <c r="A15" s="107" t="s">
        <v>119</v>
      </c>
      <c r="B15" s="21"/>
      <c r="C15" s="21"/>
      <c r="D15" s="21"/>
      <c r="E15" s="21"/>
      <c r="F15" s="21"/>
      <c r="G15" s="107" t="s">
        <v>14</v>
      </c>
      <c r="H15" s="21"/>
      <c r="I15" s="107" t="s">
        <v>15</v>
      </c>
      <c r="J15" s="21"/>
      <c r="K15" s="107" t="s">
        <v>16</v>
      </c>
      <c r="L15" s="21"/>
      <c r="M15" s="107" t="s">
        <v>17</v>
      </c>
      <c r="N15" s="21"/>
      <c r="O15" s="107" t="s">
        <v>18</v>
      </c>
      <c r="P15" s="21"/>
    </row>
    <row r="16" spans="1:16" x14ac:dyDescent="0.25">
      <c r="A16" s="102" t="s">
        <v>127</v>
      </c>
      <c r="B16" s="21"/>
      <c r="C16" s="21"/>
      <c r="D16" s="21"/>
      <c r="E16" s="21"/>
      <c r="F16" s="21"/>
      <c r="G16" s="103">
        <v>117060.64</v>
      </c>
      <c r="H16" s="21"/>
      <c r="I16" s="103">
        <v>50900</v>
      </c>
      <c r="J16" s="21"/>
      <c r="K16" s="103">
        <v>25098.080000000002</v>
      </c>
      <c r="L16" s="21"/>
      <c r="M16" s="104">
        <f>SUM(K16/G16*100)</f>
        <v>21.440238153490363</v>
      </c>
      <c r="N16" s="28"/>
      <c r="O16" s="104">
        <f>SUM(K16/I16*100)</f>
        <v>49.308605108055012</v>
      </c>
      <c r="P16" s="28"/>
    </row>
    <row r="17" spans="1:16" x14ac:dyDescent="0.25">
      <c r="A17" s="99" t="s">
        <v>128</v>
      </c>
      <c r="B17" s="21"/>
      <c r="C17" s="21"/>
      <c r="D17" s="21"/>
      <c r="E17" s="21"/>
      <c r="F17" s="21"/>
      <c r="G17" s="100">
        <v>117060.64</v>
      </c>
      <c r="H17" s="21"/>
      <c r="I17" s="100">
        <v>50900</v>
      </c>
      <c r="J17" s="21"/>
      <c r="K17" s="100">
        <v>25098.080000000002</v>
      </c>
      <c r="L17" s="21"/>
      <c r="M17" s="105">
        <f>SUM(K17/G17*100)</f>
        <v>21.440238153490363</v>
      </c>
      <c r="N17" s="106"/>
      <c r="O17" s="95">
        <v>49.31</v>
      </c>
      <c r="P17" s="21"/>
    </row>
    <row r="18" spans="1:16" x14ac:dyDescent="0.25">
      <c r="A18" s="61" t="s">
        <v>129</v>
      </c>
      <c r="B18" s="21"/>
      <c r="C18" s="21"/>
      <c r="D18" s="21"/>
      <c r="E18" s="21"/>
      <c r="F18" s="21"/>
      <c r="G18" s="97">
        <v>117060.64</v>
      </c>
      <c r="H18" s="21"/>
      <c r="I18" s="97">
        <v>50900</v>
      </c>
      <c r="J18" s="21"/>
      <c r="K18" s="97">
        <v>25098.080000000002</v>
      </c>
      <c r="L18" s="21"/>
      <c r="M18" s="98">
        <v>21.44</v>
      </c>
      <c r="N18" s="21"/>
      <c r="O18" s="98">
        <v>49.31</v>
      </c>
      <c r="P18" s="21"/>
    </row>
    <row r="19" spans="1:16" x14ac:dyDescent="0.25">
      <c r="A19" s="102" t="s">
        <v>121</v>
      </c>
      <c r="B19" s="21"/>
      <c r="C19" s="21"/>
      <c r="D19" s="21"/>
      <c r="E19" s="21"/>
      <c r="F19" s="21"/>
      <c r="G19" s="103">
        <v>-117060.64</v>
      </c>
      <c r="H19" s="21"/>
      <c r="I19" s="103">
        <v>-50900</v>
      </c>
      <c r="J19" s="21"/>
      <c r="K19" s="103">
        <v>-25098.080000000002</v>
      </c>
      <c r="L19" s="21"/>
      <c r="M19" s="104">
        <f>SUM(K19/G19*100)</f>
        <v>21.440238153490363</v>
      </c>
      <c r="N19" s="28"/>
      <c r="O19" s="101">
        <v>49.31</v>
      </c>
      <c r="P19" s="21"/>
    </row>
    <row r="20" spans="1:16" x14ac:dyDescent="0.25">
      <c r="A20" s="102" t="s">
        <v>125</v>
      </c>
      <c r="B20" s="21"/>
      <c r="C20" s="21"/>
      <c r="D20" s="21"/>
      <c r="E20" s="21"/>
      <c r="F20" s="21"/>
      <c r="G20" s="103">
        <v>175474.91</v>
      </c>
      <c r="H20" s="21"/>
      <c r="I20" s="103">
        <v>236469.94</v>
      </c>
      <c r="J20" s="21"/>
      <c r="K20" s="103">
        <v>236469.94</v>
      </c>
      <c r="L20" s="21"/>
      <c r="M20" s="101">
        <f>SUM(K20/G20*100)</f>
        <v>134.75997223762647</v>
      </c>
      <c r="N20" s="21"/>
      <c r="O20" s="101">
        <f>SUM(K20/I20*100)</f>
        <v>100</v>
      </c>
      <c r="P20" s="21"/>
    </row>
    <row r="21" spans="1:16" x14ac:dyDescent="0.25">
      <c r="A21" s="99" t="s">
        <v>128</v>
      </c>
      <c r="B21" s="21"/>
      <c r="C21" s="21"/>
      <c r="D21" s="21"/>
      <c r="E21" s="21"/>
      <c r="F21" s="21"/>
      <c r="G21" s="100">
        <v>175474.91</v>
      </c>
      <c r="H21" s="21"/>
      <c r="I21" s="100">
        <v>236469.94</v>
      </c>
      <c r="J21" s="21"/>
      <c r="K21" s="100">
        <v>236469.94</v>
      </c>
      <c r="L21" s="21"/>
      <c r="M21" s="95">
        <v>134.76</v>
      </c>
      <c r="N21" s="21"/>
      <c r="O21" s="95">
        <v>100</v>
      </c>
      <c r="P21" s="21"/>
    </row>
    <row r="22" spans="1:16" x14ac:dyDescent="0.25">
      <c r="A22" s="96" t="s">
        <v>129</v>
      </c>
      <c r="B22" s="21"/>
      <c r="C22" s="21"/>
      <c r="D22" s="21"/>
      <c r="E22" s="21"/>
      <c r="F22" s="21"/>
      <c r="G22" s="97">
        <v>175474.91</v>
      </c>
      <c r="H22" s="21"/>
      <c r="I22" s="97">
        <v>236469.94</v>
      </c>
      <c r="J22" s="21"/>
      <c r="K22" s="97">
        <v>236469.94</v>
      </c>
      <c r="L22" s="21"/>
      <c r="M22" s="98">
        <v>134.76</v>
      </c>
      <c r="N22" s="21"/>
      <c r="O22" s="98">
        <v>100</v>
      </c>
      <c r="P22" s="21"/>
    </row>
  </sheetData>
  <mergeCells count="62">
    <mergeCell ref="A1:B1"/>
    <mergeCell ref="A2:B2"/>
    <mergeCell ref="A3:B3"/>
    <mergeCell ref="A4:B4"/>
    <mergeCell ref="A5:B5"/>
    <mergeCell ref="A6:O6"/>
    <mergeCell ref="A7:O7"/>
    <mergeCell ref="A8:O8"/>
    <mergeCell ref="A14:F14"/>
    <mergeCell ref="G14:H14"/>
    <mergeCell ref="I14:J14"/>
    <mergeCell ref="K14:L14"/>
    <mergeCell ref="M14:N14"/>
    <mergeCell ref="O14:P14"/>
    <mergeCell ref="O15:P15"/>
    <mergeCell ref="A16:F16"/>
    <mergeCell ref="G16:H16"/>
    <mergeCell ref="I16:J16"/>
    <mergeCell ref="K16:L16"/>
    <mergeCell ref="M16:N16"/>
    <mergeCell ref="O16:P16"/>
    <mergeCell ref="A15:F15"/>
    <mergeCell ref="G15:H15"/>
    <mergeCell ref="I15:J15"/>
    <mergeCell ref="K15:L15"/>
    <mergeCell ref="M15:N15"/>
    <mergeCell ref="O17:P17"/>
    <mergeCell ref="A18:F18"/>
    <mergeCell ref="G18:H18"/>
    <mergeCell ref="I18:J18"/>
    <mergeCell ref="K18:L18"/>
    <mergeCell ref="M18:N18"/>
    <mergeCell ref="O18:P18"/>
    <mergeCell ref="A17:F17"/>
    <mergeCell ref="G17:H17"/>
    <mergeCell ref="I17:J17"/>
    <mergeCell ref="K17:L17"/>
    <mergeCell ref="M17:N17"/>
    <mergeCell ref="O19:P19"/>
    <mergeCell ref="A20:F20"/>
    <mergeCell ref="G20:H20"/>
    <mergeCell ref="I20:J20"/>
    <mergeCell ref="K20:L20"/>
    <mergeCell ref="M20:N20"/>
    <mergeCell ref="O20:P20"/>
    <mergeCell ref="A19:F19"/>
    <mergeCell ref="G19:H19"/>
    <mergeCell ref="I19:J19"/>
    <mergeCell ref="K19:L19"/>
    <mergeCell ref="M19:N19"/>
    <mergeCell ref="O21:P21"/>
    <mergeCell ref="A22:F22"/>
    <mergeCell ref="G22:H22"/>
    <mergeCell ref="I22:J22"/>
    <mergeCell ref="K22:L22"/>
    <mergeCell ref="M22:N22"/>
    <mergeCell ref="O22:P22"/>
    <mergeCell ref="A21:F21"/>
    <mergeCell ref="G21:H21"/>
    <mergeCell ref="I21:J21"/>
    <mergeCell ref="K21:L21"/>
    <mergeCell ref="M21:N2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2"/>
  <sheetViews>
    <sheetView workbookViewId="0">
      <selection activeCell="Q38" sqref="Q38"/>
    </sheetView>
  </sheetViews>
  <sheetFormatPr defaultRowHeight="15" x14ac:dyDescent="0.25"/>
  <cols>
    <col min="2" max="2" width="13.28515625" customWidth="1"/>
    <col min="9" max="9" width="7.85546875" customWidth="1"/>
    <col min="10" max="11" width="8.140625" customWidth="1"/>
    <col min="12" max="13" width="7.7109375" customWidth="1"/>
    <col min="14" max="15" width="6.140625" customWidth="1"/>
  </cols>
  <sheetData>
    <row r="1" spans="1:15" x14ac:dyDescent="0.25">
      <c r="A1" s="21" t="s">
        <v>0</v>
      </c>
      <c r="B1" s="21"/>
      <c r="C1" s="2"/>
    </row>
    <row r="2" spans="1:15" x14ac:dyDescent="0.25">
      <c r="A2" s="21" t="s">
        <v>1</v>
      </c>
      <c r="B2" s="21"/>
      <c r="C2" s="3"/>
    </row>
    <row r="3" spans="1:15" x14ac:dyDescent="0.25">
      <c r="A3" s="21" t="s">
        <v>2</v>
      </c>
      <c r="B3" s="21"/>
    </row>
    <row r="4" spans="1:15" x14ac:dyDescent="0.25">
      <c r="A4" s="21" t="s">
        <v>3</v>
      </c>
      <c r="B4" s="21"/>
    </row>
    <row r="5" spans="1:15" x14ac:dyDescent="0.25">
      <c r="A5" s="21" t="s">
        <v>4</v>
      </c>
      <c r="B5" s="21"/>
    </row>
    <row r="6" spans="1:15" s="10" customFormat="1" ht="18.75" x14ac:dyDescent="0.3">
      <c r="A6" s="123" t="s">
        <v>130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</row>
    <row r="7" spans="1:15" x14ac:dyDescent="0.25">
      <c r="A7" s="33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x14ac:dyDescent="0.25">
      <c r="A8" s="33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x14ac:dyDescent="0.25">
      <c r="A9" s="122" t="s">
        <v>131</v>
      </c>
      <c r="B9" s="21"/>
      <c r="C9" s="21"/>
      <c r="D9" s="122" t="s">
        <v>132</v>
      </c>
      <c r="E9" s="21"/>
      <c r="F9" s="21"/>
      <c r="G9" s="21"/>
      <c r="H9" s="21"/>
      <c r="I9" s="21"/>
      <c r="J9" s="122" t="s">
        <v>110</v>
      </c>
      <c r="K9" s="21"/>
      <c r="L9" s="122" t="s">
        <v>111</v>
      </c>
      <c r="M9" s="21"/>
      <c r="N9" s="122" t="s">
        <v>133</v>
      </c>
      <c r="O9" s="21"/>
    </row>
    <row r="10" spans="1:15" x14ac:dyDescent="0.25">
      <c r="A10" s="122" t="s">
        <v>1</v>
      </c>
      <c r="B10" s="21"/>
      <c r="C10" s="21"/>
      <c r="D10" s="122" t="s">
        <v>1</v>
      </c>
      <c r="E10" s="21"/>
      <c r="F10" s="21"/>
      <c r="G10" s="21"/>
      <c r="H10" s="21"/>
      <c r="I10" s="21"/>
      <c r="J10" s="122" t="s">
        <v>14</v>
      </c>
      <c r="K10" s="21"/>
      <c r="L10" s="122" t="s">
        <v>15</v>
      </c>
      <c r="M10" s="21"/>
      <c r="N10" s="122" t="s">
        <v>16</v>
      </c>
      <c r="O10" s="21"/>
    </row>
    <row r="11" spans="1:15" x14ac:dyDescent="0.25">
      <c r="A11" s="118" t="s">
        <v>1</v>
      </c>
      <c r="B11" s="21"/>
      <c r="C11" s="21"/>
      <c r="D11" s="119" t="s">
        <v>134</v>
      </c>
      <c r="E11" s="21"/>
      <c r="F11" s="21"/>
      <c r="G11" s="21"/>
      <c r="H11" s="21"/>
      <c r="I11" s="21"/>
      <c r="J11" s="120">
        <v>5351170</v>
      </c>
      <c r="K11" s="21"/>
      <c r="L11" s="120">
        <v>2627961.7000000002</v>
      </c>
      <c r="M11" s="21"/>
      <c r="N11" s="121">
        <f>SUM(L11/J11*100)</f>
        <v>49.110039486691697</v>
      </c>
      <c r="O11" s="21"/>
    </row>
    <row r="12" spans="1:15" x14ac:dyDescent="0.25">
      <c r="A12" s="115" t="s">
        <v>135</v>
      </c>
      <c r="B12" s="21"/>
      <c r="C12" s="13" t="s">
        <v>136</v>
      </c>
      <c r="D12" s="116" t="s">
        <v>137</v>
      </c>
      <c r="E12" s="21"/>
      <c r="F12" s="21"/>
      <c r="G12" s="21"/>
      <c r="H12" s="21"/>
      <c r="I12" s="21"/>
      <c r="J12" s="117">
        <v>5351170</v>
      </c>
      <c r="K12" s="21"/>
      <c r="L12" s="117">
        <v>2627961.7000000002</v>
      </c>
      <c r="M12" s="21"/>
      <c r="N12" s="110">
        <v>49.11</v>
      </c>
      <c r="O12" s="21"/>
    </row>
    <row r="13" spans="1:15" x14ac:dyDescent="0.25">
      <c r="A13" s="111" t="s">
        <v>138</v>
      </c>
      <c r="B13" s="21"/>
      <c r="C13" s="14" t="s">
        <v>139</v>
      </c>
      <c r="D13" s="112" t="s">
        <v>140</v>
      </c>
      <c r="E13" s="21"/>
      <c r="F13" s="21"/>
      <c r="G13" s="21"/>
      <c r="H13" s="21"/>
      <c r="I13" s="21"/>
      <c r="J13" s="113">
        <v>5351170</v>
      </c>
      <c r="K13" s="21"/>
      <c r="L13" s="113">
        <v>2627961.7000000002</v>
      </c>
      <c r="M13" s="21"/>
      <c r="N13" s="114">
        <v>49.11</v>
      </c>
      <c r="O13" s="21"/>
    </row>
    <row r="22" spans="7:7" x14ac:dyDescent="0.25">
      <c r="G22" s="18"/>
    </row>
  </sheetData>
  <mergeCells count="33">
    <mergeCell ref="A1:B1"/>
    <mergeCell ref="A2:B2"/>
    <mergeCell ref="A3:B3"/>
    <mergeCell ref="A4:B4"/>
    <mergeCell ref="A5:B5"/>
    <mergeCell ref="A6:O6"/>
    <mergeCell ref="A7:O7"/>
    <mergeCell ref="A8:O8"/>
    <mergeCell ref="A9:C9"/>
    <mergeCell ref="D9:I9"/>
    <mergeCell ref="J9:K9"/>
    <mergeCell ref="L9:M9"/>
    <mergeCell ref="N9:O9"/>
    <mergeCell ref="A10:C10"/>
    <mergeCell ref="D10:I10"/>
    <mergeCell ref="J10:K10"/>
    <mergeCell ref="L10:M10"/>
    <mergeCell ref="N10:O10"/>
    <mergeCell ref="A11:C11"/>
    <mergeCell ref="D11:I11"/>
    <mergeCell ref="J11:K11"/>
    <mergeCell ref="L11:M11"/>
    <mergeCell ref="N11:O11"/>
    <mergeCell ref="N12:O12"/>
    <mergeCell ref="A13:B13"/>
    <mergeCell ref="D13:I13"/>
    <mergeCell ref="J13:K13"/>
    <mergeCell ref="L13:M13"/>
    <mergeCell ref="N13:O13"/>
    <mergeCell ref="A12:B12"/>
    <mergeCell ref="D12:I12"/>
    <mergeCell ref="J12:K12"/>
    <mergeCell ref="L12:M1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12"/>
  <sheetViews>
    <sheetView tabSelected="1" workbookViewId="0">
      <selection activeCell="P4" sqref="P4"/>
    </sheetView>
  </sheetViews>
  <sheetFormatPr defaultRowHeight="15" x14ac:dyDescent="0.25"/>
  <cols>
    <col min="1" max="2" width="2.140625" customWidth="1"/>
    <col min="11" max="11" width="9.140625" customWidth="1"/>
    <col min="15" max="16" width="7.140625" customWidth="1"/>
  </cols>
  <sheetData>
    <row r="1" spans="1:16" x14ac:dyDescent="0.25">
      <c r="A1" s="19" t="s">
        <v>0</v>
      </c>
      <c r="B1" s="19"/>
      <c r="C1" s="1"/>
      <c r="D1" s="2"/>
    </row>
    <row r="2" spans="1:16" x14ac:dyDescent="0.25">
      <c r="A2" s="21" t="s">
        <v>1</v>
      </c>
      <c r="B2" s="21"/>
      <c r="C2" s="1"/>
      <c r="D2" s="3"/>
    </row>
    <row r="3" spans="1:16" x14ac:dyDescent="0.25">
      <c r="A3" s="19" t="s">
        <v>2</v>
      </c>
      <c r="B3" s="19"/>
      <c r="C3" s="15"/>
      <c r="D3" s="15"/>
    </row>
    <row r="4" spans="1:16" x14ac:dyDescent="0.25">
      <c r="A4" s="19" t="s">
        <v>3</v>
      </c>
      <c r="B4" s="19"/>
      <c r="C4" s="15"/>
      <c r="D4" s="15"/>
    </row>
    <row r="5" spans="1:16" x14ac:dyDescent="0.25">
      <c r="A5" s="19" t="s">
        <v>4</v>
      </c>
      <c r="B5" s="19"/>
      <c r="C5" s="15"/>
      <c r="D5" s="15"/>
    </row>
    <row r="6" spans="1:16" s="11" customFormat="1" ht="18.75" x14ac:dyDescent="0.3">
      <c r="A6" s="149" t="s">
        <v>141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</row>
    <row r="7" spans="1:16" x14ac:dyDescent="0.25">
      <c r="A7" s="33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x14ac:dyDescent="0.25">
      <c r="A8" s="33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x14ac:dyDescent="0.25">
      <c r="A9" s="145" t="s">
        <v>1</v>
      </c>
      <c r="B9" s="145"/>
      <c r="C9" s="145" t="s">
        <v>142</v>
      </c>
      <c r="D9" s="21"/>
      <c r="E9" s="21"/>
      <c r="F9" s="21"/>
      <c r="G9" s="21"/>
      <c r="H9" s="21"/>
      <c r="I9" s="21"/>
      <c r="J9" s="21"/>
      <c r="K9" s="144" t="s">
        <v>1</v>
      </c>
      <c r="L9" s="21"/>
      <c r="M9" s="144" t="s">
        <v>1</v>
      </c>
      <c r="N9" s="21"/>
      <c r="O9" s="144" t="s">
        <v>1</v>
      </c>
      <c r="P9" s="21"/>
    </row>
    <row r="10" spans="1:16" x14ac:dyDescent="0.25">
      <c r="A10" s="145" t="s">
        <v>1</v>
      </c>
      <c r="B10" s="145"/>
      <c r="C10" s="145" t="s">
        <v>143</v>
      </c>
      <c r="D10" s="21"/>
      <c r="E10" s="21"/>
      <c r="F10" s="21"/>
      <c r="G10" s="21"/>
      <c r="H10" s="21"/>
      <c r="I10" s="21"/>
      <c r="J10" s="21"/>
      <c r="K10" s="144" t="s">
        <v>1</v>
      </c>
      <c r="L10" s="21"/>
      <c r="M10" s="144" t="s">
        <v>1</v>
      </c>
      <c r="N10" s="21"/>
      <c r="O10" s="144" t="s">
        <v>1</v>
      </c>
      <c r="P10" s="21"/>
    </row>
    <row r="11" spans="1:16" x14ac:dyDescent="0.25">
      <c r="A11" s="145" t="s">
        <v>1</v>
      </c>
      <c r="B11" s="145"/>
      <c r="C11" s="145" t="s">
        <v>144</v>
      </c>
      <c r="D11" s="21"/>
      <c r="E11" s="144" t="s">
        <v>145</v>
      </c>
      <c r="F11" s="21"/>
      <c r="G11" s="21"/>
      <c r="H11" s="21"/>
      <c r="I11" s="21"/>
      <c r="J11" s="21"/>
      <c r="K11" s="144" t="s">
        <v>110</v>
      </c>
      <c r="L11" s="21"/>
      <c r="M11" s="144" t="s">
        <v>111</v>
      </c>
      <c r="N11" s="21"/>
      <c r="O11" s="144" t="s">
        <v>133</v>
      </c>
      <c r="P11" s="21"/>
    </row>
    <row r="12" spans="1:16" x14ac:dyDescent="0.25">
      <c r="A12" s="144" t="s">
        <v>1</v>
      </c>
      <c r="B12" s="21"/>
      <c r="C12" s="21"/>
      <c r="D12" s="21"/>
      <c r="E12" s="21"/>
      <c r="F12" s="21"/>
      <c r="G12" s="21"/>
      <c r="H12" s="21"/>
      <c r="I12" s="21"/>
      <c r="J12" s="21"/>
      <c r="K12" s="144" t="s">
        <v>14</v>
      </c>
      <c r="L12" s="21"/>
      <c r="M12" s="144" t="s">
        <v>15</v>
      </c>
      <c r="N12" s="21"/>
      <c r="O12" s="144" t="s">
        <v>16</v>
      </c>
      <c r="P12" s="21"/>
    </row>
    <row r="13" spans="1:16" x14ac:dyDescent="0.25">
      <c r="A13" s="146" t="s">
        <v>1</v>
      </c>
      <c r="B13" s="146"/>
      <c r="C13" s="146" t="s">
        <v>134</v>
      </c>
      <c r="D13" s="21"/>
      <c r="E13" s="21"/>
      <c r="F13" s="21"/>
      <c r="G13" s="21"/>
      <c r="H13" s="21"/>
      <c r="I13" s="21"/>
      <c r="J13" s="21"/>
      <c r="K13" s="147">
        <v>5351170</v>
      </c>
      <c r="L13" s="21"/>
      <c r="M13" s="147">
        <v>2627961.7000000002</v>
      </c>
      <c r="N13" s="21"/>
      <c r="O13" s="148">
        <f>SUM(M13/K13*100)</f>
        <v>49.110039486691697</v>
      </c>
      <c r="P13" s="21"/>
    </row>
    <row r="14" spans="1:16" x14ac:dyDescent="0.25">
      <c r="A14" s="141" t="s">
        <v>1</v>
      </c>
      <c r="B14" s="141"/>
      <c r="C14" s="141" t="s">
        <v>146</v>
      </c>
      <c r="D14" s="21"/>
      <c r="E14" s="21"/>
      <c r="F14" s="21"/>
      <c r="G14" s="21"/>
      <c r="H14" s="21"/>
      <c r="I14" s="21"/>
      <c r="J14" s="21"/>
      <c r="K14" s="142">
        <v>5351170</v>
      </c>
      <c r="L14" s="21"/>
      <c r="M14" s="142">
        <v>2627961.7000000002</v>
      </c>
      <c r="N14" s="21"/>
      <c r="O14" s="143">
        <v>49.11</v>
      </c>
      <c r="P14" s="21"/>
    </row>
    <row r="15" spans="1:16" x14ac:dyDescent="0.25">
      <c r="A15" s="141" t="s">
        <v>1</v>
      </c>
      <c r="B15" s="141"/>
      <c r="C15" s="141" t="s">
        <v>147</v>
      </c>
      <c r="D15" s="21"/>
      <c r="E15" s="21"/>
      <c r="F15" s="21"/>
      <c r="G15" s="21"/>
      <c r="H15" s="21"/>
      <c r="I15" s="21"/>
      <c r="J15" s="21"/>
      <c r="K15" s="142">
        <v>5351170</v>
      </c>
      <c r="L15" s="21"/>
      <c r="M15" s="142">
        <v>2627961.7000000002</v>
      </c>
      <c r="N15" s="21"/>
      <c r="O15" s="143">
        <v>49.11</v>
      </c>
      <c r="P15" s="21"/>
    </row>
    <row r="16" spans="1:16" x14ac:dyDescent="0.25">
      <c r="A16" s="128" t="s">
        <v>1</v>
      </c>
      <c r="B16" s="128"/>
      <c r="C16" s="128" t="s">
        <v>103</v>
      </c>
      <c r="D16" s="21"/>
      <c r="E16" s="21"/>
      <c r="F16" s="21"/>
      <c r="G16" s="21"/>
      <c r="H16" s="21"/>
      <c r="I16" s="21"/>
      <c r="J16" s="21"/>
      <c r="K16" s="129">
        <v>5351170</v>
      </c>
      <c r="L16" s="21"/>
      <c r="M16" s="129">
        <v>2627961.7000000002</v>
      </c>
      <c r="N16" s="21"/>
      <c r="O16" s="130">
        <v>49.11</v>
      </c>
      <c r="P16" s="21"/>
    </row>
    <row r="17" spans="1:21" x14ac:dyDescent="0.25">
      <c r="A17" s="128" t="s">
        <v>1</v>
      </c>
      <c r="B17" s="128"/>
      <c r="C17" s="128" t="s">
        <v>104</v>
      </c>
      <c r="D17" s="21"/>
      <c r="E17" s="21"/>
      <c r="F17" s="21"/>
      <c r="G17" s="21"/>
      <c r="H17" s="21"/>
      <c r="I17" s="21"/>
      <c r="J17" s="21"/>
      <c r="K17" s="129">
        <v>901970</v>
      </c>
      <c r="L17" s="21"/>
      <c r="M17" s="129">
        <v>454378.11</v>
      </c>
      <c r="N17" s="21"/>
      <c r="O17" s="140">
        <f>SUM(M17/K17*100)</f>
        <v>50.37618878676674</v>
      </c>
      <c r="P17" s="28"/>
    </row>
    <row r="18" spans="1:21" x14ac:dyDescent="0.25">
      <c r="A18" s="128" t="s">
        <v>1</v>
      </c>
      <c r="B18" s="128"/>
      <c r="C18" s="128" t="s">
        <v>105</v>
      </c>
      <c r="D18" s="21"/>
      <c r="E18" s="21"/>
      <c r="F18" s="21"/>
      <c r="G18" s="21"/>
      <c r="H18" s="21"/>
      <c r="I18" s="21"/>
      <c r="J18" s="21"/>
      <c r="K18" s="129">
        <v>4449200</v>
      </c>
      <c r="L18" s="21"/>
      <c r="M18" s="129">
        <f>SUM(M64)</f>
        <v>2173583.59</v>
      </c>
      <c r="N18" s="21"/>
      <c r="O18" s="140">
        <f>SUM(M18/K18*100)</f>
        <v>48.853357682279956</v>
      </c>
      <c r="P18" s="28"/>
    </row>
    <row r="19" spans="1:21" x14ac:dyDescent="0.25">
      <c r="A19" s="135" t="s">
        <v>1</v>
      </c>
      <c r="B19" s="135"/>
      <c r="C19" s="135" t="s">
        <v>148</v>
      </c>
      <c r="D19" s="21"/>
      <c r="E19" s="135" t="s">
        <v>149</v>
      </c>
      <c r="F19" s="21"/>
      <c r="G19" s="21"/>
      <c r="H19" s="21"/>
      <c r="I19" s="21"/>
      <c r="J19" s="21"/>
      <c r="K19" s="136">
        <v>5351170</v>
      </c>
      <c r="L19" s="21"/>
      <c r="M19" s="136">
        <f>SUM(M21+M31+M58+M64)</f>
        <v>2627961.6999999997</v>
      </c>
      <c r="N19" s="21"/>
      <c r="O19" s="139">
        <f>SUM(M19/K19*100)</f>
        <v>49.11003948669169</v>
      </c>
      <c r="P19" s="21"/>
    </row>
    <row r="20" spans="1:21" x14ac:dyDescent="0.25">
      <c r="A20" s="135" t="s">
        <v>1</v>
      </c>
      <c r="B20" s="135"/>
      <c r="C20" s="135" t="s">
        <v>150</v>
      </c>
      <c r="D20" s="21"/>
      <c r="E20" s="135" t="s">
        <v>151</v>
      </c>
      <c r="F20" s="21"/>
      <c r="G20" s="21"/>
      <c r="H20" s="21"/>
      <c r="I20" s="21"/>
      <c r="J20" s="21"/>
      <c r="K20" s="136">
        <v>901970</v>
      </c>
      <c r="L20" s="21"/>
      <c r="M20" s="136">
        <v>454378.11</v>
      </c>
      <c r="N20" s="21"/>
      <c r="O20" s="131">
        <f>SUM(M20/K20*100)</f>
        <v>50.37618878676674</v>
      </c>
      <c r="P20" s="28"/>
    </row>
    <row r="21" spans="1:21" x14ac:dyDescent="0.25">
      <c r="A21" s="132"/>
      <c r="B21" s="132"/>
      <c r="C21" s="132" t="s">
        <v>152</v>
      </c>
      <c r="D21" s="21"/>
      <c r="E21" s="132" t="s">
        <v>153</v>
      </c>
      <c r="F21" s="21"/>
      <c r="G21" s="21"/>
      <c r="H21" s="21"/>
      <c r="I21" s="21"/>
      <c r="J21" s="21"/>
      <c r="K21" s="133">
        <v>67000</v>
      </c>
      <c r="L21" s="21"/>
      <c r="M21" s="133">
        <v>22086.65</v>
      </c>
      <c r="N21" s="21"/>
      <c r="O21" s="138">
        <f>SUM(M21/K21*100)</f>
        <v>32.965149253731347</v>
      </c>
      <c r="P21" s="28"/>
    </row>
    <row r="22" spans="1:21" x14ac:dyDescent="0.25">
      <c r="A22" s="128" t="s">
        <v>1</v>
      </c>
      <c r="B22" s="128"/>
      <c r="C22" s="128" t="s">
        <v>103</v>
      </c>
      <c r="D22" s="21"/>
      <c r="E22" s="21"/>
      <c r="F22" s="21"/>
      <c r="G22" s="21"/>
      <c r="H22" s="21"/>
      <c r="I22" s="21"/>
      <c r="J22" s="21"/>
      <c r="K22" s="129">
        <v>67000</v>
      </c>
      <c r="L22" s="21"/>
      <c r="M22" s="129">
        <v>22086.65</v>
      </c>
      <c r="N22" s="21"/>
      <c r="O22" s="130">
        <v>32.97</v>
      </c>
      <c r="P22" s="21"/>
    </row>
    <row r="23" spans="1:21" x14ac:dyDescent="0.25">
      <c r="A23" s="128" t="s">
        <v>1</v>
      </c>
      <c r="B23" s="128"/>
      <c r="C23" s="128" t="s">
        <v>104</v>
      </c>
      <c r="D23" s="21"/>
      <c r="E23" s="21"/>
      <c r="F23" s="21"/>
      <c r="G23" s="21"/>
      <c r="H23" s="21"/>
      <c r="I23" s="21"/>
      <c r="J23" s="21"/>
      <c r="K23" s="129">
        <v>67000</v>
      </c>
      <c r="L23" s="21"/>
      <c r="M23" s="129">
        <v>22086.65</v>
      </c>
      <c r="N23" s="21"/>
      <c r="O23" s="130">
        <v>32.97</v>
      </c>
      <c r="P23" s="21"/>
    </row>
    <row r="24" spans="1:21" x14ac:dyDescent="0.25">
      <c r="A24" s="126" t="s">
        <v>1</v>
      </c>
      <c r="B24" s="126"/>
      <c r="C24" s="126" t="s">
        <v>154</v>
      </c>
      <c r="D24" s="21"/>
      <c r="E24" s="126" t="s">
        <v>155</v>
      </c>
      <c r="F24" s="21"/>
      <c r="G24" s="21"/>
      <c r="H24" s="21"/>
      <c r="I24" s="21"/>
      <c r="J24" s="21"/>
      <c r="K24" s="127">
        <v>50000</v>
      </c>
      <c r="L24" s="21"/>
      <c r="M24" s="127">
        <v>18336.650000000001</v>
      </c>
      <c r="N24" s="21"/>
      <c r="O24" s="27">
        <f>SUM(M24/K24*100)</f>
        <v>36.673300000000005</v>
      </c>
      <c r="P24" s="28"/>
    </row>
    <row r="25" spans="1:21" x14ac:dyDescent="0.25">
      <c r="A25" s="49" t="s">
        <v>1</v>
      </c>
      <c r="B25" s="49"/>
      <c r="C25" s="49" t="s">
        <v>156</v>
      </c>
      <c r="D25" s="21"/>
      <c r="E25" s="49" t="s">
        <v>157</v>
      </c>
      <c r="F25" s="21"/>
      <c r="G25" s="21"/>
      <c r="H25" s="21"/>
      <c r="I25" s="21"/>
      <c r="J25" s="21"/>
      <c r="K25" s="40">
        <v>50000</v>
      </c>
      <c r="L25" s="21"/>
      <c r="M25" s="40">
        <v>18336.650000000001</v>
      </c>
      <c r="N25" s="21"/>
      <c r="O25" s="35">
        <f t="shared" ref="O25:O30" si="0">SUM(M25/K25*100)</f>
        <v>36.673300000000005</v>
      </c>
      <c r="P25" s="36"/>
    </row>
    <row r="26" spans="1:21" x14ac:dyDescent="0.25">
      <c r="A26" s="126" t="s">
        <v>1</v>
      </c>
      <c r="B26" s="126"/>
      <c r="C26" s="126" t="s">
        <v>158</v>
      </c>
      <c r="D26" s="21"/>
      <c r="E26" s="126" t="s">
        <v>159</v>
      </c>
      <c r="F26" s="21"/>
      <c r="G26" s="21"/>
      <c r="H26" s="21"/>
      <c r="I26" s="21"/>
      <c r="J26" s="21"/>
      <c r="K26" s="127">
        <v>2000</v>
      </c>
      <c r="L26" s="21"/>
      <c r="M26" s="127">
        <v>0</v>
      </c>
      <c r="N26" s="21"/>
      <c r="O26" s="27">
        <f t="shared" si="0"/>
        <v>0</v>
      </c>
      <c r="P26" s="28"/>
    </row>
    <row r="27" spans="1:21" x14ac:dyDescent="0.25">
      <c r="A27" s="49" t="s">
        <v>1</v>
      </c>
      <c r="B27" s="49"/>
      <c r="C27" s="49" t="s">
        <v>160</v>
      </c>
      <c r="D27" s="21"/>
      <c r="E27" s="49" t="s">
        <v>161</v>
      </c>
      <c r="F27" s="21"/>
      <c r="G27" s="21"/>
      <c r="H27" s="21"/>
      <c r="I27" s="21"/>
      <c r="J27" s="21"/>
      <c r="K27" s="40">
        <v>2000</v>
      </c>
      <c r="L27" s="21"/>
      <c r="M27" s="40">
        <v>0</v>
      </c>
      <c r="N27" s="21"/>
      <c r="O27" s="35">
        <f t="shared" si="0"/>
        <v>0</v>
      </c>
      <c r="P27" s="36"/>
    </row>
    <row r="28" spans="1:21" x14ac:dyDescent="0.25">
      <c r="A28" s="126" t="s">
        <v>1</v>
      </c>
      <c r="B28" s="126"/>
      <c r="C28" s="126" t="s">
        <v>162</v>
      </c>
      <c r="D28" s="21"/>
      <c r="E28" s="126" t="s">
        <v>163</v>
      </c>
      <c r="F28" s="21"/>
      <c r="G28" s="21"/>
      <c r="H28" s="21"/>
      <c r="I28" s="21"/>
      <c r="J28" s="21"/>
      <c r="K28" s="127">
        <v>15000</v>
      </c>
      <c r="L28" s="21"/>
      <c r="M28" s="127">
        <v>3750</v>
      </c>
      <c r="N28" s="21"/>
      <c r="O28" s="27">
        <f t="shared" si="0"/>
        <v>25</v>
      </c>
      <c r="P28" s="28"/>
      <c r="U28" s="17"/>
    </row>
    <row r="29" spans="1:21" x14ac:dyDescent="0.25">
      <c r="A29" s="49" t="s">
        <v>1</v>
      </c>
      <c r="B29" s="49"/>
      <c r="C29" s="49" t="s">
        <v>164</v>
      </c>
      <c r="D29" s="21"/>
      <c r="E29" s="49" t="s">
        <v>165</v>
      </c>
      <c r="F29" s="21"/>
      <c r="G29" s="21"/>
      <c r="H29" s="21"/>
      <c r="I29" s="21"/>
      <c r="J29" s="21"/>
      <c r="K29" s="40">
        <v>10000</v>
      </c>
      <c r="L29" s="21"/>
      <c r="M29" s="40">
        <v>3750</v>
      </c>
      <c r="N29" s="21"/>
      <c r="O29" s="35">
        <f t="shared" si="0"/>
        <v>37.5</v>
      </c>
      <c r="P29" s="36"/>
    </row>
    <row r="30" spans="1:21" x14ac:dyDescent="0.25">
      <c r="A30" s="49" t="s">
        <v>1</v>
      </c>
      <c r="B30" s="49"/>
      <c r="C30" s="49" t="s">
        <v>166</v>
      </c>
      <c r="D30" s="21"/>
      <c r="E30" s="49" t="s">
        <v>167</v>
      </c>
      <c r="F30" s="21"/>
      <c r="G30" s="21"/>
      <c r="H30" s="21"/>
      <c r="I30" s="21"/>
      <c r="J30" s="21"/>
      <c r="K30" s="40">
        <v>5000</v>
      </c>
      <c r="L30" s="21"/>
      <c r="M30" s="40">
        <v>0</v>
      </c>
      <c r="N30" s="21"/>
      <c r="O30" s="35">
        <f t="shared" si="0"/>
        <v>0</v>
      </c>
      <c r="P30" s="36"/>
    </row>
    <row r="31" spans="1:21" x14ac:dyDescent="0.25">
      <c r="A31" s="132"/>
      <c r="B31" s="132"/>
      <c r="C31" s="132" t="s">
        <v>168</v>
      </c>
      <c r="D31" s="21"/>
      <c r="E31" s="132" t="s">
        <v>169</v>
      </c>
      <c r="F31" s="21"/>
      <c r="G31" s="21"/>
      <c r="H31" s="21"/>
      <c r="I31" s="21"/>
      <c r="J31" s="21"/>
      <c r="K31" s="133">
        <v>774900</v>
      </c>
      <c r="L31" s="21"/>
      <c r="M31" s="133">
        <v>432291.46</v>
      </c>
      <c r="N31" s="21"/>
      <c r="O31" s="138">
        <f>SUM(M31/K31*100)</f>
        <v>55.786741515034201</v>
      </c>
      <c r="P31" s="28"/>
    </row>
    <row r="32" spans="1:21" x14ac:dyDescent="0.25">
      <c r="A32" s="128" t="s">
        <v>1</v>
      </c>
      <c r="B32" s="128"/>
      <c r="C32" s="128" t="s">
        <v>103</v>
      </c>
      <c r="D32" s="21"/>
      <c r="E32" s="21"/>
      <c r="F32" s="21"/>
      <c r="G32" s="21"/>
      <c r="H32" s="21"/>
      <c r="I32" s="21"/>
      <c r="J32" s="21"/>
      <c r="K32" s="129">
        <v>774900</v>
      </c>
      <c r="L32" s="21"/>
      <c r="M32" s="129">
        <v>432291.46</v>
      </c>
      <c r="N32" s="21"/>
      <c r="O32" s="130">
        <v>55.79</v>
      </c>
      <c r="P32" s="21"/>
    </row>
    <row r="33" spans="1:19" x14ac:dyDescent="0.25">
      <c r="A33" s="128" t="s">
        <v>1</v>
      </c>
      <c r="B33" s="128"/>
      <c r="C33" s="128" t="s">
        <v>104</v>
      </c>
      <c r="D33" s="21"/>
      <c r="E33" s="21"/>
      <c r="F33" s="21"/>
      <c r="G33" s="21"/>
      <c r="H33" s="21"/>
      <c r="I33" s="21"/>
      <c r="J33" s="21"/>
      <c r="K33" s="129">
        <v>774900</v>
      </c>
      <c r="L33" s="21"/>
      <c r="M33" s="129">
        <f>SUM(M34+M37+M44+M53+M56)</f>
        <v>432291.46</v>
      </c>
      <c r="N33" s="21"/>
      <c r="O33" s="130">
        <v>55.79</v>
      </c>
      <c r="P33" s="21"/>
    </row>
    <row r="34" spans="1:19" x14ac:dyDescent="0.25">
      <c r="A34" s="126" t="s">
        <v>1</v>
      </c>
      <c r="B34" s="126"/>
      <c r="C34" s="126" t="s">
        <v>154</v>
      </c>
      <c r="D34" s="21"/>
      <c r="E34" s="126" t="s">
        <v>155</v>
      </c>
      <c r="F34" s="21"/>
      <c r="G34" s="21"/>
      <c r="H34" s="21"/>
      <c r="I34" s="21"/>
      <c r="J34" s="21"/>
      <c r="K34" s="127">
        <v>24000</v>
      </c>
      <c r="L34" s="21"/>
      <c r="M34" s="127">
        <v>4672</v>
      </c>
      <c r="N34" s="21"/>
      <c r="O34" s="125">
        <f>SUM(M34/K34*100)</f>
        <v>19.466666666666665</v>
      </c>
      <c r="P34" s="28"/>
    </row>
    <row r="35" spans="1:19" x14ac:dyDescent="0.25">
      <c r="A35" s="49" t="s">
        <v>1</v>
      </c>
      <c r="B35" s="49"/>
      <c r="C35" s="49" t="s">
        <v>170</v>
      </c>
      <c r="D35" s="21"/>
      <c r="E35" s="49" t="s">
        <v>171</v>
      </c>
      <c r="F35" s="21"/>
      <c r="G35" s="21"/>
      <c r="H35" s="21"/>
      <c r="I35" s="21"/>
      <c r="J35" s="21"/>
      <c r="K35" s="40">
        <v>17000</v>
      </c>
      <c r="L35" s="21"/>
      <c r="M35" s="40">
        <v>3592</v>
      </c>
      <c r="N35" s="21"/>
      <c r="O35" s="35">
        <f t="shared" ref="O35:O57" si="1">SUM(M35/K35*100)</f>
        <v>21.129411764705882</v>
      </c>
      <c r="P35" s="36"/>
    </row>
    <row r="36" spans="1:19" x14ac:dyDescent="0.25">
      <c r="A36" s="49" t="s">
        <v>1</v>
      </c>
      <c r="B36" s="49"/>
      <c r="C36" s="49" t="s">
        <v>172</v>
      </c>
      <c r="D36" s="21"/>
      <c r="E36" s="49" t="s">
        <v>173</v>
      </c>
      <c r="F36" s="21"/>
      <c r="G36" s="21"/>
      <c r="H36" s="21"/>
      <c r="I36" s="21"/>
      <c r="J36" s="21"/>
      <c r="K36" s="40">
        <v>7000</v>
      </c>
      <c r="L36" s="21"/>
      <c r="M36" s="40">
        <v>1080</v>
      </c>
      <c r="N36" s="21"/>
      <c r="O36" s="35">
        <f t="shared" si="1"/>
        <v>15.428571428571427</v>
      </c>
      <c r="P36" s="36"/>
    </row>
    <row r="37" spans="1:19" x14ac:dyDescent="0.25">
      <c r="A37" s="126" t="s">
        <v>1</v>
      </c>
      <c r="B37" s="126"/>
      <c r="C37" s="126" t="s">
        <v>158</v>
      </c>
      <c r="D37" s="21"/>
      <c r="E37" s="126" t="s">
        <v>159</v>
      </c>
      <c r="F37" s="21"/>
      <c r="G37" s="21"/>
      <c r="H37" s="21"/>
      <c r="I37" s="21"/>
      <c r="J37" s="21"/>
      <c r="K37" s="127">
        <v>453000</v>
      </c>
      <c r="L37" s="21"/>
      <c r="M37" s="127">
        <v>288891.13</v>
      </c>
      <c r="N37" s="21"/>
      <c r="O37" s="125">
        <f t="shared" si="1"/>
        <v>63.772876379690949</v>
      </c>
      <c r="P37" s="28"/>
    </row>
    <row r="38" spans="1:19" x14ac:dyDescent="0.25">
      <c r="A38" s="49" t="s">
        <v>1</v>
      </c>
      <c r="B38" s="49"/>
      <c r="C38" s="49" t="s">
        <v>160</v>
      </c>
      <c r="D38" s="21"/>
      <c r="E38" s="49" t="s">
        <v>161</v>
      </c>
      <c r="F38" s="21"/>
      <c r="G38" s="21"/>
      <c r="H38" s="21"/>
      <c r="I38" s="21"/>
      <c r="J38" s="21"/>
      <c r="K38" s="40">
        <v>45000</v>
      </c>
      <c r="L38" s="21"/>
      <c r="M38" s="40">
        <v>28324.93</v>
      </c>
      <c r="N38" s="21"/>
      <c r="O38" s="35">
        <f t="shared" si="1"/>
        <v>62.944288888888892</v>
      </c>
      <c r="P38" s="36"/>
    </row>
    <row r="39" spans="1:19" x14ac:dyDescent="0.25">
      <c r="A39" s="49" t="s">
        <v>1</v>
      </c>
      <c r="B39" s="49"/>
      <c r="C39" s="49" t="s">
        <v>174</v>
      </c>
      <c r="D39" s="21"/>
      <c r="E39" s="49" t="s">
        <v>175</v>
      </c>
      <c r="F39" s="21"/>
      <c r="G39" s="21"/>
      <c r="H39" s="21"/>
      <c r="I39" s="21"/>
      <c r="J39" s="21"/>
      <c r="K39" s="40">
        <v>230000</v>
      </c>
      <c r="L39" s="21"/>
      <c r="M39" s="40">
        <v>183963.3</v>
      </c>
      <c r="N39" s="21"/>
      <c r="O39" s="35">
        <f t="shared" si="1"/>
        <v>79.984043478260872</v>
      </c>
      <c r="P39" s="36"/>
    </row>
    <row r="40" spans="1:19" x14ac:dyDescent="0.25">
      <c r="A40" s="49" t="s">
        <v>1</v>
      </c>
      <c r="B40" s="49"/>
      <c r="C40" s="49" t="s">
        <v>176</v>
      </c>
      <c r="D40" s="21"/>
      <c r="E40" s="49" t="s">
        <v>177</v>
      </c>
      <c r="F40" s="21"/>
      <c r="G40" s="21"/>
      <c r="H40" s="21"/>
      <c r="I40" s="21"/>
      <c r="J40" s="21"/>
      <c r="K40" s="40">
        <v>116000</v>
      </c>
      <c r="L40" s="21"/>
      <c r="M40" s="40">
        <v>60712.33</v>
      </c>
      <c r="N40" s="21"/>
      <c r="O40" s="35">
        <f t="shared" si="1"/>
        <v>52.33821551724138</v>
      </c>
      <c r="P40" s="36"/>
    </row>
    <row r="41" spans="1:19" x14ac:dyDescent="0.25">
      <c r="A41" s="49" t="s">
        <v>1</v>
      </c>
      <c r="B41" s="49"/>
      <c r="C41" s="49" t="s">
        <v>178</v>
      </c>
      <c r="D41" s="21"/>
      <c r="E41" s="49" t="s">
        <v>179</v>
      </c>
      <c r="F41" s="21"/>
      <c r="G41" s="21"/>
      <c r="H41" s="21"/>
      <c r="I41" s="21"/>
      <c r="J41" s="21"/>
      <c r="K41" s="40">
        <v>29000</v>
      </c>
      <c r="L41" s="21"/>
      <c r="M41" s="40">
        <v>12671.68</v>
      </c>
      <c r="N41" s="21"/>
      <c r="O41" s="35">
        <f t="shared" si="1"/>
        <v>43.69544827586207</v>
      </c>
      <c r="P41" s="36"/>
    </row>
    <row r="42" spans="1:19" x14ac:dyDescent="0.25">
      <c r="A42" s="49" t="s">
        <v>1</v>
      </c>
      <c r="B42" s="49"/>
      <c r="C42" s="49" t="s">
        <v>180</v>
      </c>
      <c r="D42" s="21"/>
      <c r="E42" s="49" t="s">
        <v>181</v>
      </c>
      <c r="F42" s="21"/>
      <c r="G42" s="21"/>
      <c r="H42" s="21"/>
      <c r="I42" s="21"/>
      <c r="J42" s="21"/>
      <c r="K42" s="40">
        <v>30000</v>
      </c>
      <c r="L42" s="21"/>
      <c r="M42" s="40">
        <v>3218.89</v>
      </c>
      <c r="N42" s="21"/>
      <c r="O42" s="35">
        <f t="shared" si="1"/>
        <v>10.729633333333332</v>
      </c>
      <c r="P42" s="36"/>
      <c r="S42" s="17"/>
    </row>
    <row r="43" spans="1:19" x14ac:dyDescent="0.25">
      <c r="A43" s="49" t="s">
        <v>1</v>
      </c>
      <c r="B43" s="49"/>
      <c r="C43" s="49" t="s">
        <v>182</v>
      </c>
      <c r="D43" s="21"/>
      <c r="E43" s="49" t="s">
        <v>183</v>
      </c>
      <c r="F43" s="21"/>
      <c r="G43" s="21"/>
      <c r="H43" s="21"/>
      <c r="I43" s="21"/>
      <c r="J43" s="21"/>
      <c r="K43" s="40">
        <v>3000</v>
      </c>
      <c r="L43" s="21"/>
      <c r="M43" s="40">
        <v>0</v>
      </c>
      <c r="N43" s="21"/>
      <c r="O43" s="35">
        <f t="shared" si="1"/>
        <v>0</v>
      </c>
      <c r="P43" s="36"/>
    </row>
    <row r="44" spans="1:19" x14ac:dyDescent="0.25">
      <c r="A44" s="126" t="s">
        <v>1</v>
      </c>
      <c r="B44" s="126"/>
      <c r="C44" s="126" t="s">
        <v>162</v>
      </c>
      <c r="D44" s="21"/>
      <c r="E44" s="126" t="s">
        <v>163</v>
      </c>
      <c r="F44" s="21"/>
      <c r="G44" s="21"/>
      <c r="H44" s="21"/>
      <c r="I44" s="21"/>
      <c r="J44" s="21"/>
      <c r="K44" s="127">
        <v>275900</v>
      </c>
      <c r="L44" s="21"/>
      <c r="M44" s="127">
        <v>136215.28</v>
      </c>
      <c r="N44" s="21"/>
      <c r="O44" s="125">
        <f t="shared" si="1"/>
        <v>49.371250453062707</v>
      </c>
      <c r="P44" s="28"/>
    </row>
    <row r="45" spans="1:19" x14ac:dyDescent="0.25">
      <c r="A45" s="49" t="s">
        <v>1</v>
      </c>
      <c r="B45" s="49"/>
      <c r="C45" s="49" t="s">
        <v>184</v>
      </c>
      <c r="D45" s="21"/>
      <c r="E45" s="49" t="s">
        <v>185</v>
      </c>
      <c r="F45" s="21"/>
      <c r="G45" s="21"/>
      <c r="H45" s="21"/>
      <c r="I45" s="21"/>
      <c r="J45" s="21"/>
      <c r="K45" s="40">
        <v>9000</v>
      </c>
      <c r="L45" s="21"/>
      <c r="M45" s="40">
        <v>7307.11</v>
      </c>
      <c r="N45" s="21"/>
      <c r="O45" s="35">
        <f t="shared" si="1"/>
        <v>81.190111111111108</v>
      </c>
      <c r="P45" s="36"/>
    </row>
    <row r="46" spans="1:19" x14ac:dyDescent="0.25">
      <c r="A46" s="49" t="s">
        <v>1</v>
      </c>
      <c r="B46" s="49"/>
      <c r="C46" s="49" t="s">
        <v>164</v>
      </c>
      <c r="D46" s="21"/>
      <c r="E46" s="49" t="s">
        <v>165</v>
      </c>
      <c r="F46" s="21"/>
      <c r="G46" s="21"/>
      <c r="H46" s="21"/>
      <c r="I46" s="21"/>
      <c r="J46" s="21"/>
      <c r="K46" s="40">
        <v>165000</v>
      </c>
      <c r="L46" s="21"/>
      <c r="M46" s="40">
        <v>60042.25</v>
      </c>
      <c r="N46" s="21"/>
      <c r="O46" s="35">
        <f t="shared" si="1"/>
        <v>36.389242424242425</v>
      </c>
      <c r="P46" s="36"/>
    </row>
    <row r="47" spans="1:19" x14ac:dyDescent="0.25">
      <c r="A47" s="49" t="s">
        <v>1</v>
      </c>
      <c r="B47" s="49"/>
      <c r="C47" s="49" t="s">
        <v>186</v>
      </c>
      <c r="D47" s="21"/>
      <c r="E47" s="49" t="s">
        <v>187</v>
      </c>
      <c r="F47" s="21"/>
      <c r="G47" s="21"/>
      <c r="H47" s="21"/>
      <c r="I47" s="21"/>
      <c r="J47" s="21"/>
      <c r="K47" s="40">
        <v>3900</v>
      </c>
      <c r="L47" s="21"/>
      <c r="M47" s="40">
        <v>2568.04</v>
      </c>
      <c r="N47" s="21"/>
      <c r="O47" s="35">
        <f t="shared" si="1"/>
        <v>65.847179487179488</v>
      </c>
      <c r="P47" s="36"/>
    </row>
    <row r="48" spans="1:19" x14ac:dyDescent="0.25">
      <c r="A48" s="49" t="s">
        <v>1</v>
      </c>
      <c r="B48" s="49"/>
      <c r="C48" s="49" t="s">
        <v>188</v>
      </c>
      <c r="D48" s="21"/>
      <c r="E48" s="49" t="s">
        <v>189</v>
      </c>
      <c r="F48" s="21"/>
      <c r="G48" s="21"/>
      <c r="H48" s="21"/>
      <c r="I48" s="21"/>
      <c r="J48" s="21"/>
      <c r="K48" s="40">
        <v>40000</v>
      </c>
      <c r="L48" s="21"/>
      <c r="M48" s="40">
        <v>31568.16</v>
      </c>
      <c r="N48" s="21"/>
      <c r="O48" s="35">
        <f t="shared" si="1"/>
        <v>78.920400000000001</v>
      </c>
      <c r="P48" s="36"/>
    </row>
    <row r="49" spans="1:16" x14ac:dyDescent="0.25">
      <c r="A49" s="49" t="s">
        <v>1</v>
      </c>
      <c r="B49" s="49"/>
      <c r="C49" s="49" t="s">
        <v>166</v>
      </c>
      <c r="D49" s="21"/>
      <c r="E49" s="49" t="s">
        <v>167</v>
      </c>
      <c r="F49" s="21"/>
      <c r="G49" s="21"/>
      <c r="H49" s="21"/>
      <c r="I49" s="21"/>
      <c r="J49" s="21"/>
      <c r="K49" s="40">
        <v>4000</v>
      </c>
      <c r="L49" s="21"/>
      <c r="M49" s="40">
        <v>1816.25</v>
      </c>
      <c r="N49" s="21"/>
      <c r="O49" s="35">
        <f t="shared" si="1"/>
        <v>45.40625</v>
      </c>
      <c r="P49" s="36"/>
    </row>
    <row r="50" spans="1:16" x14ac:dyDescent="0.25">
      <c r="A50" s="49" t="s">
        <v>1</v>
      </c>
      <c r="B50" s="49"/>
      <c r="C50" s="49" t="s">
        <v>190</v>
      </c>
      <c r="D50" s="21"/>
      <c r="E50" s="49" t="s">
        <v>191</v>
      </c>
      <c r="F50" s="21"/>
      <c r="G50" s="21"/>
      <c r="H50" s="21"/>
      <c r="I50" s="21"/>
      <c r="J50" s="21"/>
      <c r="K50" s="40">
        <v>17000</v>
      </c>
      <c r="L50" s="21"/>
      <c r="M50" s="40">
        <v>6734.82</v>
      </c>
      <c r="N50" s="21"/>
      <c r="O50" s="35">
        <f t="shared" si="1"/>
        <v>39.616588235294117</v>
      </c>
      <c r="P50" s="36"/>
    </row>
    <row r="51" spans="1:16" x14ac:dyDescent="0.25">
      <c r="A51" s="49" t="s">
        <v>1</v>
      </c>
      <c r="B51" s="49"/>
      <c r="C51" s="49" t="s">
        <v>192</v>
      </c>
      <c r="D51" s="21"/>
      <c r="E51" s="49" t="s">
        <v>193</v>
      </c>
      <c r="F51" s="21"/>
      <c r="G51" s="21"/>
      <c r="H51" s="21"/>
      <c r="I51" s="21"/>
      <c r="J51" s="21"/>
      <c r="K51" s="40">
        <v>16000</v>
      </c>
      <c r="L51" s="21"/>
      <c r="M51" s="40">
        <v>7968.65</v>
      </c>
      <c r="N51" s="21"/>
      <c r="O51" s="35">
        <f t="shared" si="1"/>
        <v>49.804062499999993</v>
      </c>
      <c r="P51" s="36"/>
    </row>
    <row r="52" spans="1:16" x14ac:dyDescent="0.25">
      <c r="A52" s="49" t="s">
        <v>1</v>
      </c>
      <c r="B52" s="49"/>
      <c r="C52" s="49" t="s">
        <v>194</v>
      </c>
      <c r="D52" s="21"/>
      <c r="E52" s="49" t="s">
        <v>195</v>
      </c>
      <c r="F52" s="21"/>
      <c r="G52" s="21"/>
      <c r="H52" s="21"/>
      <c r="I52" s="21"/>
      <c r="J52" s="21"/>
      <c r="K52" s="40">
        <v>21000</v>
      </c>
      <c r="L52" s="21"/>
      <c r="M52" s="40">
        <v>18210</v>
      </c>
      <c r="N52" s="21"/>
      <c r="O52" s="35">
        <f t="shared" si="1"/>
        <v>86.714285714285708</v>
      </c>
      <c r="P52" s="36"/>
    </row>
    <row r="53" spans="1:16" x14ac:dyDescent="0.25">
      <c r="A53" s="126" t="s">
        <v>1</v>
      </c>
      <c r="B53" s="126"/>
      <c r="C53" s="126" t="s">
        <v>196</v>
      </c>
      <c r="D53" s="21"/>
      <c r="E53" s="126" t="s">
        <v>197</v>
      </c>
      <c r="F53" s="21"/>
      <c r="G53" s="21"/>
      <c r="H53" s="21"/>
      <c r="I53" s="21"/>
      <c r="J53" s="21"/>
      <c r="K53" s="127">
        <v>19000</v>
      </c>
      <c r="L53" s="21"/>
      <c r="M53" s="127">
        <v>789.5</v>
      </c>
      <c r="N53" s="21"/>
      <c r="O53" s="125">
        <f t="shared" si="1"/>
        <v>4.155263157894737</v>
      </c>
      <c r="P53" s="28"/>
    </row>
    <row r="54" spans="1:16" x14ac:dyDescent="0.25">
      <c r="A54" s="49" t="s">
        <v>1</v>
      </c>
      <c r="B54" s="49"/>
      <c r="C54" s="49" t="s">
        <v>198</v>
      </c>
      <c r="D54" s="21"/>
      <c r="E54" s="49" t="s">
        <v>199</v>
      </c>
      <c r="F54" s="21"/>
      <c r="G54" s="21"/>
      <c r="H54" s="21"/>
      <c r="I54" s="21"/>
      <c r="J54" s="21"/>
      <c r="K54" s="40">
        <v>3000</v>
      </c>
      <c r="L54" s="21"/>
      <c r="M54" s="40">
        <v>0</v>
      </c>
      <c r="N54" s="21"/>
      <c r="O54" s="35">
        <f t="shared" si="1"/>
        <v>0</v>
      </c>
      <c r="P54" s="36"/>
    </row>
    <row r="55" spans="1:16" x14ac:dyDescent="0.25">
      <c r="A55" s="49" t="s">
        <v>1</v>
      </c>
      <c r="B55" s="49"/>
      <c r="C55" s="49" t="s">
        <v>200</v>
      </c>
      <c r="D55" s="21"/>
      <c r="E55" s="49" t="s">
        <v>197</v>
      </c>
      <c r="F55" s="21"/>
      <c r="G55" s="21"/>
      <c r="H55" s="21"/>
      <c r="I55" s="21"/>
      <c r="J55" s="21"/>
      <c r="K55" s="40">
        <v>16000</v>
      </c>
      <c r="L55" s="21"/>
      <c r="M55" s="40">
        <v>789.5</v>
      </c>
      <c r="N55" s="21"/>
      <c r="O55" s="35">
        <f t="shared" si="1"/>
        <v>4.9343750000000002</v>
      </c>
      <c r="P55" s="36"/>
    </row>
    <row r="56" spans="1:16" x14ac:dyDescent="0.25">
      <c r="A56" s="126" t="s">
        <v>1</v>
      </c>
      <c r="B56" s="126"/>
      <c r="C56" s="126" t="s">
        <v>201</v>
      </c>
      <c r="D56" s="21"/>
      <c r="E56" s="126" t="s">
        <v>202</v>
      </c>
      <c r="F56" s="21"/>
      <c r="G56" s="21"/>
      <c r="H56" s="21"/>
      <c r="I56" s="21"/>
      <c r="J56" s="21"/>
      <c r="K56" s="127">
        <v>3000</v>
      </c>
      <c r="L56" s="21"/>
      <c r="M56" s="127">
        <v>1723.55</v>
      </c>
      <c r="N56" s="21"/>
      <c r="O56" s="125">
        <f t="shared" si="1"/>
        <v>57.451666666666668</v>
      </c>
      <c r="P56" s="28"/>
    </row>
    <row r="57" spans="1:16" x14ac:dyDescent="0.25">
      <c r="A57" s="49" t="s">
        <v>1</v>
      </c>
      <c r="B57" s="49"/>
      <c r="C57" s="49" t="s">
        <v>203</v>
      </c>
      <c r="D57" s="21"/>
      <c r="E57" s="49" t="s">
        <v>204</v>
      </c>
      <c r="F57" s="21"/>
      <c r="G57" s="21"/>
      <c r="H57" s="21"/>
      <c r="I57" s="21"/>
      <c r="J57" s="21"/>
      <c r="K57" s="40">
        <v>3000</v>
      </c>
      <c r="L57" s="21"/>
      <c r="M57" s="40">
        <v>1723.55</v>
      </c>
      <c r="N57" s="21"/>
      <c r="O57" s="35">
        <f t="shared" si="1"/>
        <v>57.451666666666668</v>
      </c>
      <c r="P57" s="36"/>
    </row>
    <row r="58" spans="1:16" x14ac:dyDescent="0.25">
      <c r="A58" s="132"/>
      <c r="B58" s="132"/>
      <c r="C58" s="132" t="s">
        <v>205</v>
      </c>
      <c r="D58" s="21"/>
      <c r="E58" s="132" t="s">
        <v>206</v>
      </c>
      <c r="F58" s="21"/>
      <c r="G58" s="21"/>
      <c r="H58" s="21"/>
      <c r="I58" s="21"/>
      <c r="J58" s="21"/>
      <c r="K58" s="133">
        <v>60070</v>
      </c>
      <c r="L58" s="21"/>
      <c r="M58" s="133">
        <v>0</v>
      </c>
      <c r="N58" s="21"/>
      <c r="O58" s="134">
        <f>SUM(M58/K58*100)</f>
        <v>0</v>
      </c>
      <c r="P58" s="21"/>
    </row>
    <row r="59" spans="1:16" x14ac:dyDescent="0.25">
      <c r="A59" s="128" t="s">
        <v>1</v>
      </c>
      <c r="B59" s="128"/>
      <c r="C59" s="128" t="s">
        <v>103</v>
      </c>
      <c r="D59" s="21"/>
      <c r="E59" s="21"/>
      <c r="F59" s="21"/>
      <c r="G59" s="21"/>
      <c r="H59" s="21"/>
      <c r="I59" s="21"/>
      <c r="J59" s="21"/>
      <c r="K59" s="129">
        <v>60070</v>
      </c>
      <c r="L59" s="21"/>
      <c r="M59" s="129">
        <v>0</v>
      </c>
      <c r="N59" s="21"/>
      <c r="O59" s="130">
        <v>0</v>
      </c>
      <c r="P59" s="21"/>
    </row>
    <row r="60" spans="1:16" x14ac:dyDescent="0.25">
      <c r="A60" s="128" t="s">
        <v>1</v>
      </c>
      <c r="B60" s="128"/>
      <c r="C60" s="128" t="s">
        <v>104</v>
      </c>
      <c r="D60" s="21"/>
      <c r="E60" s="21"/>
      <c r="F60" s="21"/>
      <c r="G60" s="21"/>
      <c r="H60" s="21"/>
      <c r="I60" s="21"/>
      <c r="J60" s="21"/>
      <c r="K60" s="129">
        <v>60070</v>
      </c>
      <c r="L60" s="21"/>
      <c r="M60" s="129">
        <v>0</v>
      </c>
      <c r="N60" s="21"/>
      <c r="O60" s="130">
        <v>0</v>
      </c>
      <c r="P60" s="21"/>
    </row>
    <row r="61" spans="1:16" x14ac:dyDescent="0.25">
      <c r="A61" s="126" t="s">
        <v>1</v>
      </c>
      <c r="B61" s="126"/>
      <c r="C61" s="126" t="s">
        <v>162</v>
      </c>
      <c r="D61" s="21"/>
      <c r="E61" s="126" t="s">
        <v>163</v>
      </c>
      <c r="F61" s="21"/>
      <c r="G61" s="21"/>
      <c r="H61" s="21"/>
      <c r="I61" s="21"/>
      <c r="J61" s="21"/>
      <c r="K61" s="127">
        <v>60070</v>
      </c>
      <c r="L61" s="21"/>
      <c r="M61" s="127">
        <v>0</v>
      </c>
      <c r="N61" s="21"/>
      <c r="O61" s="137">
        <v>0</v>
      </c>
      <c r="P61" s="21"/>
    </row>
    <row r="62" spans="1:16" x14ac:dyDescent="0.25">
      <c r="A62" s="49" t="s">
        <v>1</v>
      </c>
      <c r="B62" s="49"/>
      <c r="C62" s="49" t="s">
        <v>164</v>
      </c>
      <c r="D62" s="21"/>
      <c r="E62" s="49" t="s">
        <v>165</v>
      </c>
      <c r="F62" s="21"/>
      <c r="G62" s="21"/>
      <c r="H62" s="21"/>
      <c r="I62" s="21"/>
      <c r="J62" s="21"/>
      <c r="K62" s="40">
        <v>60070</v>
      </c>
      <c r="L62" s="21"/>
      <c r="M62" s="40">
        <v>0</v>
      </c>
      <c r="N62" s="21"/>
      <c r="O62" s="42">
        <v>0</v>
      </c>
      <c r="P62" s="21"/>
    </row>
    <row r="63" spans="1:16" x14ac:dyDescent="0.25">
      <c r="A63" s="135" t="s">
        <v>1</v>
      </c>
      <c r="B63" s="135"/>
      <c r="C63" s="135" t="s">
        <v>207</v>
      </c>
      <c r="D63" s="21"/>
      <c r="E63" s="135" t="s">
        <v>208</v>
      </c>
      <c r="F63" s="21"/>
      <c r="G63" s="21"/>
      <c r="H63" s="21"/>
      <c r="I63" s="21"/>
      <c r="J63" s="21"/>
      <c r="K63" s="136">
        <v>4449200</v>
      </c>
      <c r="L63" s="21"/>
      <c r="M63" s="136">
        <v>2173583.59</v>
      </c>
      <c r="N63" s="21"/>
      <c r="O63" s="131">
        <f>SUM(M63/K63*100)</f>
        <v>48.853357682279956</v>
      </c>
      <c r="P63" s="28"/>
    </row>
    <row r="64" spans="1:16" x14ac:dyDescent="0.25">
      <c r="A64" s="132"/>
      <c r="B64" s="132"/>
      <c r="C64" s="132" t="s">
        <v>209</v>
      </c>
      <c r="D64" s="21"/>
      <c r="E64" s="132" t="s">
        <v>210</v>
      </c>
      <c r="F64" s="21"/>
      <c r="G64" s="21"/>
      <c r="H64" s="21"/>
      <c r="I64" s="21"/>
      <c r="J64" s="21"/>
      <c r="K64" s="133">
        <v>4449200</v>
      </c>
      <c r="L64" s="21"/>
      <c r="M64" s="133">
        <v>2173583.59</v>
      </c>
      <c r="N64" s="21"/>
      <c r="O64" s="134">
        <v>48.85</v>
      </c>
      <c r="P64" s="21"/>
    </row>
    <row r="65" spans="1:16" x14ac:dyDescent="0.25">
      <c r="A65" s="128" t="s">
        <v>1</v>
      </c>
      <c r="B65" s="128"/>
      <c r="C65" s="128" t="s">
        <v>103</v>
      </c>
      <c r="D65" s="21"/>
      <c r="E65" s="21"/>
      <c r="F65" s="21"/>
      <c r="G65" s="21"/>
      <c r="H65" s="21"/>
      <c r="I65" s="21"/>
      <c r="J65" s="21"/>
      <c r="K65" s="129">
        <v>4449200</v>
      </c>
      <c r="L65" s="21"/>
      <c r="M65" s="129">
        <v>2173583.59</v>
      </c>
      <c r="N65" s="21"/>
      <c r="O65" s="130">
        <v>48.85</v>
      </c>
      <c r="P65" s="21"/>
    </row>
    <row r="66" spans="1:16" x14ac:dyDescent="0.25">
      <c r="A66" s="128" t="s">
        <v>1</v>
      </c>
      <c r="B66" s="128"/>
      <c r="C66" s="128" t="s">
        <v>105</v>
      </c>
      <c r="D66" s="21"/>
      <c r="E66" s="21"/>
      <c r="F66" s="21"/>
      <c r="G66" s="21"/>
      <c r="H66" s="21"/>
      <c r="I66" s="21"/>
      <c r="J66" s="21"/>
      <c r="K66" s="129">
        <f>SUM(K67+K70+K72+K75+K78+K85+K94+K100+K102+K105+K107+K109+K111)</f>
        <v>4449200</v>
      </c>
      <c r="L66" s="21"/>
      <c r="M66" s="129">
        <f>SUM(M67+M70+M72+M75+M78+M85+M94+M100+M102+M105+M107+M109+M111)</f>
        <v>2173583.59</v>
      </c>
      <c r="N66" s="21"/>
      <c r="O66" s="130">
        <v>48.85</v>
      </c>
      <c r="P66" s="21"/>
    </row>
    <row r="67" spans="1:16" x14ac:dyDescent="0.25">
      <c r="A67" s="126" t="s">
        <v>1</v>
      </c>
      <c r="B67" s="126"/>
      <c r="C67" s="126" t="s">
        <v>211</v>
      </c>
      <c r="D67" s="21"/>
      <c r="E67" s="126" t="s">
        <v>212</v>
      </c>
      <c r="F67" s="21"/>
      <c r="G67" s="21"/>
      <c r="H67" s="21"/>
      <c r="I67" s="21"/>
      <c r="J67" s="21"/>
      <c r="K67" s="127">
        <v>2922900</v>
      </c>
      <c r="L67" s="21"/>
      <c r="M67" s="127">
        <v>1440007.84</v>
      </c>
      <c r="N67" s="21"/>
      <c r="O67" s="125">
        <f>SUM(M67/K67*100)</f>
        <v>49.266408019432752</v>
      </c>
      <c r="P67" s="28"/>
    </row>
    <row r="68" spans="1:16" x14ac:dyDescent="0.25">
      <c r="A68" s="49" t="s">
        <v>1</v>
      </c>
      <c r="B68" s="49"/>
      <c r="C68" s="49" t="s">
        <v>213</v>
      </c>
      <c r="D68" s="21"/>
      <c r="E68" s="49" t="s">
        <v>214</v>
      </c>
      <c r="F68" s="21"/>
      <c r="G68" s="21"/>
      <c r="H68" s="21"/>
      <c r="I68" s="21"/>
      <c r="J68" s="21"/>
      <c r="K68" s="40">
        <v>2920000</v>
      </c>
      <c r="L68" s="21"/>
      <c r="M68" s="40">
        <v>1437475.77</v>
      </c>
      <c r="N68" s="21"/>
      <c r="O68" s="35">
        <f t="shared" ref="O68:O112" si="2">SUM(M68/K68*100)</f>
        <v>49.228622260273973</v>
      </c>
      <c r="P68" s="36"/>
    </row>
    <row r="69" spans="1:16" x14ac:dyDescent="0.25">
      <c r="A69" s="49" t="s">
        <v>1</v>
      </c>
      <c r="B69" s="49"/>
      <c r="C69" s="49" t="s">
        <v>215</v>
      </c>
      <c r="D69" s="21"/>
      <c r="E69" s="49" t="s">
        <v>216</v>
      </c>
      <c r="F69" s="21"/>
      <c r="G69" s="21"/>
      <c r="H69" s="21"/>
      <c r="I69" s="21"/>
      <c r="J69" s="21"/>
      <c r="K69" s="40">
        <v>2900</v>
      </c>
      <c r="L69" s="21"/>
      <c r="M69" s="40">
        <v>2532.0700000000002</v>
      </c>
      <c r="N69" s="21"/>
      <c r="O69" s="35">
        <f t="shared" si="2"/>
        <v>87.312758620689664</v>
      </c>
      <c r="P69" s="36"/>
    </row>
    <row r="70" spans="1:16" x14ac:dyDescent="0.25">
      <c r="A70" s="126" t="s">
        <v>1</v>
      </c>
      <c r="B70" s="126"/>
      <c r="C70" s="126" t="s">
        <v>217</v>
      </c>
      <c r="D70" s="21"/>
      <c r="E70" s="126" t="s">
        <v>218</v>
      </c>
      <c r="F70" s="21"/>
      <c r="G70" s="21"/>
      <c r="H70" s="21"/>
      <c r="I70" s="21"/>
      <c r="J70" s="21"/>
      <c r="K70" s="127">
        <v>160500</v>
      </c>
      <c r="L70" s="21"/>
      <c r="M70" s="127">
        <v>47727.65</v>
      </c>
      <c r="N70" s="21"/>
      <c r="O70" s="125">
        <f t="shared" si="2"/>
        <v>29.736853582554517</v>
      </c>
      <c r="P70" s="28"/>
    </row>
    <row r="71" spans="1:16" x14ac:dyDescent="0.25">
      <c r="A71" s="49" t="s">
        <v>1</v>
      </c>
      <c r="B71" s="49"/>
      <c r="C71" s="49" t="s">
        <v>219</v>
      </c>
      <c r="D71" s="21"/>
      <c r="E71" s="49" t="s">
        <v>218</v>
      </c>
      <c r="F71" s="21"/>
      <c r="G71" s="21"/>
      <c r="H71" s="21"/>
      <c r="I71" s="21"/>
      <c r="J71" s="21"/>
      <c r="K71" s="40">
        <v>16500</v>
      </c>
      <c r="L71" s="21"/>
      <c r="M71" s="40">
        <v>47727.65</v>
      </c>
      <c r="N71" s="21"/>
      <c r="O71" s="35">
        <f t="shared" si="2"/>
        <v>289.25848484848484</v>
      </c>
      <c r="P71" s="36"/>
    </row>
    <row r="72" spans="1:16" x14ac:dyDescent="0.25">
      <c r="A72" s="126" t="s">
        <v>1</v>
      </c>
      <c r="B72" s="126"/>
      <c r="C72" s="126" t="s">
        <v>220</v>
      </c>
      <c r="D72" s="21"/>
      <c r="E72" s="126" t="s">
        <v>221</v>
      </c>
      <c r="F72" s="21"/>
      <c r="G72" s="21"/>
      <c r="H72" s="21"/>
      <c r="I72" s="21"/>
      <c r="J72" s="21"/>
      <c r="K72" s="127">
        <v>436500</v>
      </c>
      <c r="L72" s="21"/>
      <c r="M72" s="127">
        <v>227580.71</v>
      </c>
      <c r="N72" s="21"/>
      <c r="O72" s="125">
        <f t="shared" si="2"/>
        <v>52.137619702176394</v>
      </c>
      <c r="P72" s="28"/>
    </row>
    <row r="73" spans="1:16" x14ac:dyDescent="0.25">
      <c r="A73" s="49" t="s">
        <v>1</v>
      </c>
      <c r="B73" s="49"/>
      <c r="C73" s="49" t="s">
        <v>222</v>
      </c>
      <c r="D73" s="21"/>
      <c r="E73" s="49" t="s">
        <v>223</v>
      </c>
      <c r="F73" s="21"/>
      <c r="G73" s="21"/>
      <c r="H73" s="21"/>
      <c r="I73" s="21"/>
      <c r="J73" s="21"/>
      <c r="K73" s="40">
        <v>435500</v>
      </c>
      <c r="L73" s="21"/>
      <c r="M73" s="40">
        <v>226460.76</v>
      </c>
      <c r="N73" s="21"/>
      <c r="O73" s="35">
        <f t="shared" si="2"/>
        <v>52.000174512055111</v>
      </c>
      <c r="P73" s="36"/>
    </row>
    <row r="74" spans="1:16" x14ac:dyDescent="0.25">
      <c r="A74" s="49" t="s">
        <v>1</v>
      </c>
      <c r="B74" s="49"/>
      <c r="C74" s="49" t="s">
        <v>224</v>
      </c>
      <c r="D74" s="21"/>
      <c r="E74" s="49" t="s">
        <v>225</v>
      </c>
      <c r="F74" s="21"/>
      <c r="G74" s="21"/>
      <c r="H74" s="21"/>
      <c r="I74" s="21"/>
      <c r="J74" s="21"/>
      <c r="K74" s="40">
        <v>1000</v>
      </c>
      <c r="L74" s="21"/>
      <c r="M74" s="40">
        <v>1119.95</v>
      </c>
      <c r="N74" s="21"/>
      <c r="O74" s="35">
        <f t="shared" si="2"/>
        <v>111.995</v>
      </c>
      <c r="P74" s="36"/>
    </row>
    <row r="75" spans="1:16" x14ac:dyDescent="0.25">
      <c r="A75" s="126" t="s">
        <v>1</v>
      </c>
      <c r="B75" s="126"/>
      <c r="C75" s="126" t="s">
        <v>154</v>
      </c>
      <c r="D75" s="21"/>
      <c r="E75" s="126" t="s">
        <v>155</v>
      </c>
      <c r="F75" s="21"/>
      <c r="G75" s="21"/>
      <c r="H75" s="21"/>
      <c r="I75" s="21"/>
      <c r="J75" s="21"/>
      <c r="K75" s="127">
        <v>35500</v>
      </c>
      <c r="L75" s="21"/>
      <c r="M75" s="127">
        <v>18384.689999999999</v>
      </c>
      <c r="N75" s="21"/>
      <c r="O75" s="125">
        <f t="shared" si="2"/>
        <v>51.787859154929571</v>
      </c>
      <c r="P75" s="28"/>
    </row>
    <row r="76" spans="1:16" x14ac:dyDescent="0.25">
      <c r="A76" s="49" t="s">
        <v>1</v>
      </c>
      <c r="B76" s="49"/>
      <c r="C76" s="49" t="s">
        <v>170</v>
      </c>
      <c r="D76" s="21"/>
      <c r="E76" s="49" t="s">
        <v>171</v>
      </c>
      <c r="F76" s="21"/>
      <c r="G76" s="21"/>
      <c r="H76" s="21"/>
      <c r="I76" s="21"/>
      <c r="J76" s="21"/>
      <c r="K76" s="40">
        <v>26500</v>
      </c>
      <c r="L76" s="21"/>
      <c r="M76" s="40">
        <v>17409.689999999999</v>
      </c>
      <c r="N76" s="21"/>
      <c r="O76" s="35">
        <f t="shared" si="2"/>
        <v>65.696943396226416</v>
      </c>
      <c r="P76" s="36"/>
    </row>
    <row r="77" spans="1:16" x14ac:dyDescent="0.25">
      <c r="A77" s="49" t="s">
        <v>1</v>
      </c>
      <c r="B77" s="49"/>
      <c r="C77" s="49" t="s">
        <v>172</v>
      </c>
      <c r="D77" s="21"/>
      <c r="E77" s="49" t="s">
        <v>173</v>
      </c>
      <c r="F77" s="21"/>
      <c r="G77" s="21"/>
      <c r="H77" s="21"/>
      <c r="I77" s="21"/>
      <c r="J77" s="21"/>
      <c r="K77" s="40">
        <v>9000</v>
      </c>
      <c r="L77" s="21"/>
      <c r="M77" s="40">
        <v>975</v>
      </c>
      <c r="N77" s="21"/>
      <c r="O77" s="35">
        <f t="shared" si="2"/>
        <v>10.833333333333334</v>
      </c>
      <c r="P77" s="36"/>
    </row>
    <row r="78" spans="1:16" x14ac:dyDescent="0.25">
      <c r="A78" s="126" t="s">
        <v>1</v>
      </c>
      <c r="B78" s="126"/>
      <c r="C78" s="126" t="s">
        <v>158</v>
      </c>
      <c r="D78" s="21"/>
      <c r="E78" s="126" t="s">
        <v>159</v>
      </c>
      <c r="F78" s="21"/>
      <c r="G78" s="21"/>
      <c r="H78" s="21"/>
      <c r="I78" s="21"/>
      <c r="J78" s="21"/>
      <c r="K78" s="127">
        <v>334000</v>
      </c>
      <c r="L78" s="21"/>
      <c r="M78" s="127">
        <v>66009.899999999994</v>
      </c>
      <c r="N78" s="21"/>
      <c r="O78" s="125">
        <f t="shared" si="2"/>
        <v>19.763443113772453</v>
      </c>
      <c r="P78" s="28"/>
    </row>
    <row r="79" spans="1:16" x14ac:dyDescent="0.25">
      <c r="A79" s="49" t="s">
        <v>1</v>
      </c>
      <c r="B79" s="49"/>
      <c r="C79" s="49" t="s">
        <v>160</v>
      </c>
      <c r="D79" s="21"/>
      <c r="E79" s="49" t="s">
        <v>161</v>
      </c>
      <c r="F79" s="21"/>
      <c r="G79" s="21"/>
      <c r="H79" s="21"/>
      <c r="I79" s="21"/>
      <c r="J79" s="21"/>
      <c r="K79" s="40">
        <v>36000</v>
      </c>
      <c r="L79" s="21"/>
      <c r="M79" s="40">
        <v>8081.62</v>
      </c>
      <c r="N79" s="21"/>
      <c r="O79" s="35">
        <f t="shared" si="2"/>
        <v>22.448944444444443</v>
      </c>
      <c r="P79" s="36"/>
    </row>
    <row r="80" spans="1:16" x14ac:dyDescent="0.25">
      <c r="A80" s="49" t="s">
        <v>1</v>
      </c>
      <c r="B80" s="49"/>
      <c r="C80" s="49" t="s">
        <v>174</v>
      </c>
      <c r="D80" s="21"/>
      <c r="E80" s="49" t="s">
        <v>175</v>
      </c>
      <c r="F80" s="21"/>
      <c r="G80" s="21"/>
      <c r="H80" s="21"/>
      <c r="I80" s="21"/>
      <c r="J80" s="21"/>
      <c r="K80" s="40">
        <v>150000</v>
      </c>
      <c r="L80" s="21"/>
      <c r="M80" s="40">
        <v>30414.71</v>
      </c>
      <c r="N80" s="21"/>
      <c r="O80" s="35">
        <f t="shared" si="2"/>
        <v>20.276473333333335</v>
      </c>
      <c r="P80" s="36"/>
    </row>
    <row r="81" spans="1:16" x14ac:dyDescent="0.25">
      <c r="A81" s="49" t="s">
        <v>1</v>
      </c>
      <c r="B81" s="49"/>
      <c r="C81" s="49" t="s">
        <v>176</v>
      </c>
      <c r="D81" s="21"/>
      <c r="E81" s="49" t="s">
        <v>177</v>
      </c>
      <c r="F81" s="21"/>
      <c r="G81" s="21"/>
      <c r="H81" s="21"/>
      <c r="I81" s="21"/>
      <c r="J81" s="21"/>
      <c r="K81" s="40">
        <v>86000</v>
      </c>
      <c r="L81" s="21"/>
      <c r="M81" s="40">
        <v>20246.259999999998</v>
      </c>
      <c r="N81" s="21"/>
      <c r="O81" s="35">
        <f t="shared" si="2"/>
        <v>23.542162790697674</v>
      </c>
      <c r="P81" s="36"/>
    </row>
    <row r="82" spans="1:16" x14ac:dyDescent="0.25">
      <c r="A82" s="49" t="s">
        <v>1</v>
      </c>
      <c r="B82" s="49"/>
      <c r="C82" s="49" t="s">
        <v>178</v>
      </c>
      <c r="D82" s="21"/>
      <c r="E82" s="49" t="s">
        <v>179</v>
      </c>
      <c r="F82" s="21"/>
      <c r="G82" s="21"/>
      <c r="H82" s="21"/>
      <c r="I82" s="21"/>
      <c r="J82" s="21"/>
      <c r="K82" s="40">
        <v>33000</v>
      </c>
      <c r="L82" s="21"/>
      <c r="M82" s="40">
        <v>6752.65</v>
      </c>
      <c r="N82" s="21"/>
      <c r="O82" s="35">
        <f t="shared" si="2"/>
        <v>20.462575757575756</v>
      </c>
      <c r="P82" s="36"/>
    </row>
    <row r="83" spans="1:16" x14ac:dyDescent="0.25">
      <c r="A83" s="49" t="s">
        <v>1</v>
      </c>
      <c r="B83" s="49"/>
      <c r="C83" s="49" t="s">
        <v>180</v>
      </c>
      <c r="D83" s="21"/>
      <c r="E83" s="49" t="s">
        <v>181</v>
      </c>
      <c r="F83" s="21"/>
      <c r="G83" s="21"/>
      <c r="H83" s="21"/>
      <c r="I83" s="21"/>
      <c r="J83" s="21"/>
      <c r="K83" s="40">
        <v>25000</v>
      </c>
      <c r="L83" s="21"/>
      <c r="M83" s="40">
        <v>514.66</v>
      </c>
      <c r="N83" s="21"/>
      <c r="O83" s="35">
        <f t="shared" si="2"/>
        <v>2.0586399999999996</v>
      </c>
      <c r="P83" s="36"/>
    </row>
    <row r="84" spans="1:16" x14ac:dyDescent="0.25">
      <c r="A84" s="49" t="s">
        <v>1</v>
      </c>
      <c r="B84" s="49"/>
      <c r="C84" s="49" t="s">
        <v>182</v>
      </c>
      <c r="D84" s="21"/>
      <c r="E84" s="49" t="s">
        <v>183</v>
      </c>
      <c r="F84" s="21"/>
      <c r="G84" s="21"/>
      <c r="H84" s="21"/>
      <c r="I84" s="21"/>
      <c r="J84" s="21"/>
      <c r="K84" s="40">
        <v>4000</v>
      </c>
      <c r="L84" s="21"/>
      <c r="M84" s="40">
        <v>0</v>
      </c>
      <c r="N84" s="21"/>
      <c r="O84" s="35">
        <f t="shared" si="2"/>
        <v>0</v>
      </c>
      <c r="P84" s="36"/>
    </row>
    <row r="85" spans="1:16" x14ac:dyDescent="0.25">
      <c r="A85" s="126" t="s">
        <v>1</v>
      </c>
      <c r="B85" s="126"/>
      <c r="C85" s="126" t="s">
        <v>162</v>
      </c>
      <c r="D85" s="21"/>
      <c r="E85" s="126" t="s">
        <v>163</v>
      </c>
      <c r="F85" s="21"/>
      <c r="G85" s="21"/>
      <c r="H85" s="21"/>
      <c r="I85" s="21"/>
      <c r="J85" s="21"/>
      <c r="K85" s="127">
        <v>204100</v>
      </c>
      <c r="L85" s="21"/>
      <c r="M85" s="127">
        <v>80682.09</v>
      </c>
      <c r="N85" s="21"/>
      <c r="O85" s="125">
        <f t="shared" si="2"/>
        <v>39.530666340029398</v>
      </c>
      <c r="P85" s="28"/>
    </row>
    <row r="86" spans="1:16" x14ac:dyDescent="0.25">
      <c r="A86" s="49" t="s">
        <v>1</v>
      </c>
      <c r="B86" s="49"/>
      <c r="C86" s="49" t="s">
        <v>184</v>
      </c>
      <c r="D86" s="21"/>
      <c r="E86" s="49" t="s">
        <v>185</v>
      </c>
      <c r="F86" s="21"/>
      <c r="G86" s="21"/>
      <c r="H86" s="21"/>
      <c r="I86" s="21"/>
      <c r="J86" s="21"/>
      <c r="K86" s="40">
        <v>12100</v>
      </c>
      <c r="L86" s="21"/>
      <c r="M86" s="40">
        <v>866.18</v>
      </c>
      <c r="N86" s="21"/>
      <c r="O86" s="35">
        <f t="shared" si="2"/>
        <v>7.1585123966942135</v>
      </c>
      <c r="P86" s="36"/>
    </row>
    <row r="87" spans="1:16" x14ac:dyDescent="0.25">
      <c r="A87" s="49" t="s">
        <v>1</v>
      </c>
      <c r="B87" s="49"/>
      <c r="C87" s="49" t="s">
        <v>164</v>
      </c>
      <c r="D87" s="21"/>
      <c r="E87" s="49" t="s">
        <v>165</v>
      </c>
      <c r="F87" s="21"/>
      <c r="G87" s="21"/>
      <c r="H87" s="21"/>
      <c r="I87" s="21"/>
      <c r="J87" s="21"/>
      <c r="K87" s="40">
        <v>97000</v>
      </c>
      <c r="L87" s="21"/>
      <c r="M87" s="40">
        <v>15213.84</v>
      </c>
      <c r="N87" s="21"/>
      <c r="O87" s="35">
        <f t="shared" si="2"/>
        <v>15.684371134020619</v>
      </c>
      <c r="P87" s="36"/>
    </row>
    <row r="88" spans="1:16" x14ac:dyDescent="0.25">
      <c r="A88" s="49" t="s">
        <v>1</v>
      </c>
      <c r="B88" s="49"/>
      <c r="C88" s="49" t="s">
        <v>186</v>
      </c>
      <c r="D88" s="21"/>
      <c r="E88" s="49" t="s">
        <v>187</v>
      </c>
      <c r="F88" s="21"/>
      <c r="G88" s="21"/>
      <c r="H88" s="21"/>
      <c r="I88" s="21"/>
      <c r="J88" s="21"/>
      <c r="K88" s="40">
        <v>5000</v>
      </c>
      <c r="L88" s="21"/>
      <c r="M88" s="40">
        <v>1158.97</v>
      </c>
      <c r="N88" s="21"/>
      <c r="O88" s="35">
        <f t="shared" si="2"/>
        <v>23.179400000000001</v>
      </c>
      <c r="P88" s="36"/>
    </row>
    <row r="89" spans="1:16" x14ac:dyDescent="0.25">
      <c r="A89" s="49" t="s">
        <v>1</v>
      </c>
      <c r="B89" s="49"/>
      <c r="C89" s="49" t="s">
        <v>188</v>
      </c>
      <c r="D89" s="21"/>
      <c r="E89" s="49" t="s">
        <v>189</v>
      </c>
      <c r="F89" s="21"/>
      <c r="G89" s="21"/>
      <c r="H89" s="21"/>
      <c r="I89" s="21"/>
      <c r="J89" s="21"/>
      <c r="K89" s="40">
        <v>31000</v>
      </c>
      <c r="L89" s="21"/>
      <c r="M89" s="40">
        <v>4319.05</v>
      </c>
      <c r="N89" s="21"/>
      <c r="O89" s="35">
        <f t="shared" si="2"/>
        <v>13.932419354838711</v>
      </c>
      <c r="P89" s="36"/>
    </row>
    <row r="90" spans="1:16" x14ac:dyDescent="0.25">
      <c r="A90" s="49" t="s">
        <v>1</v>
      </c>
      <c r="B90" s="49"/>
      <c r="C90" s="49" t="s">
        <v>166</v>
      </c>
      <c r="D90" s="21"/>
      <c r="E90" s="49" t="s">
        <v>167</v>
      </c>
      <c r="F90" s="21"/>
      <c r="G90" s="21"/>
      <c r="H90" s="21"/>
      <c r="I90" s="21"/>
      <c r="J90" s="21"/>
      <c r="K90" s="40">
        <v>15000</v>
      </c>
      <c r="L90" s="21"/>
      <c r="M90" s="40">
        <v>11325</v>
      </c>
      <c r="N90" s="21"/>
      <c r="O90" s="35">
        <f t="shared" si="2"/>
        <v>75.5</v>
      </c>
      <c r="P90" s="36"/>
    </row>
    <row r="91" spans="1:16" x14ac:dyDescent="0.25">
      <c r="A91" s="49" t="s">
        <v>1</v>
      </c>
      <c r="B91" s="49"/>
      <c r="C91" s="49" t="s">
        <v>190</v>
      </c>
      <c r="D91" s="21"/>
      <c r="E91" s="49" t="s">
        <v>191</v>
      </c>
      <c r="F91" s="21"/>
      <c r="G91" s="21"/>
      <c r="H91" s="21"/>
      <c r="I91" s="21"/>
      <c r="J91" s="21"/>
      <c r="K91" s="40">
        <v>11000</v>
      </c>
      <c r="L91" s="21"/>
      <c r="M91" s="40">
        <v>0</v>
      </c>
      <c r="N91" s="21"/>
      <c r="O91" s="35">
        <f t="shared" si="2"/>
        <v>0</v>
      </c>
      <c r="P91" s="36"/>
    </row>
    <row r="92" spans="1:16" x14ac:dyDescent="0.25">
      <c r="A92" s="49" t="s">
        <v>1</v>
      </c>
      <c r="B92" s="49"/>
      <c r="C92" s="49" t="s">
        <v>192</v>
      </c>
      <c r="D92" s="21"/>
      <c r="E92" s="49" t="s">
        <v>193</v>
      </c>
      <c r="F92" s="21"/>
      <c r="G92" s="21"/>
      <c r="H92" s="21"/>
      <c r="I92" s="21"/>
      <c r="J92" s="21"/>
      <c r="K92" s="40">
        <v>13000</v>
      </c>
      <c r="L92" s="21"/>
      <c r="M92" s="40">
        <v>10435.92</v>
      </c>
      <c r="N92" s="21"/>
      <c r="O92" s="35">
        <f t="shared" si="2"/>
        <v>80.276307692307697</v>
      </c>
      <c r="P92" s="36"/>
    </row>
    <row r="93" spans="1:16" x14ac:dyDescent="0.25">
      <c r="A93" s="49" t="s">
        <v>1</v>
      </c>
      <c r="B93" s="49"/>
      <c r="C93" s="49" t="s">
        <v>194</v>
      </c>
      <c r="D93" s="21"/>
      <c r="E93" s="49" t="s">
        <v>195</v>
      </c>
      <c r="F93" s="21"/>
      <c r="G93" s="21"/>
      <c r="H93" s="21"/>
      <c r="I93" s="21"/>
      <c r="J93" s="21"/>
      <c r="K93" s="40">
        <v>20000</v>
      </c>
      <c r="L93" s="21"/>
      <c r="M93" s="40">
        <v>37363.129999999997</v>
      </c>
      <c r="N93" s="21"/>
      <c r="O93" s="35">
        <f t="shared" si="2"/>
        <v>186.81564999999998</v>
      </c>
      <c r="P93" s="36"/>
    </row>
    <row r="94" spans="1:16" x14ac:dyDescent="0.25">
      <c r="A94" s="126" t="s">
        <v>1</v>
      </c>
      <c r="B94" s="126"/>
      <c r="C94" s="126" t="s">
        <v>196</v>
      </c>
      <c r="D94" s="21"/>
      <c r="E94" s="126" t="s">
        <v>197</v>
      </c>
      <c r="F94" s="21"/>
      <c r="G94" s="21"/>
      <c r="H94" s="21"/>
      <c r="I94" s="21"/>
      <c r="J94" s="21"/>
      <c r="K94" s="127">
        <v>82200</v>
      </c>
      <c r="L94" s="21"/>
      <c r="M94" s="127">
        <v>87467.38</v>
      </c>
      <c r="N94" s="21"/>
      <c r="O94" s="125">
        <f t="shared" si="2"/>
        <v>106.40800486618005</v>
      </c>
      <c r="P94" s="28"/>
    </row>
    <row r="95" spans="1:16" x14ac:dyDescent="0.25">
      <c r="A95" s="49" t="s">
        <v>1</v>
      </c>
      <c r="B95" s="49"/>
      <c r="C95" s="49" t="s">
        <v>226</v>
      </c>
      <c r="D95" s="21"/>
      <c r="E95" s="49" t="s">
        <v>227</v>
      </c>
      <c r="F95" s="21"/>
      <c r="G95" s="21"/>
      <c r="H95" s="21"/>
      <c r="I95" s="21"/>
      <c r="J95" s="21"/>
      <c r="K95" s="40">
        <v>8000</v>
      </c>
      <c r="L95" s="21"/>
      <c r="M95" s="40">
        <v>1021.43</v>
      </c>
      <c r="N95" s="21"/>
      <c r="O95" s="35">
        <f t="shared" si="2"/>
        <v>12.767875</v>
      </c>
      <c r="P95" s="36"/>
    </row>
    <row r="96" spans="1:16" x14ac:dyDescent="0.25">
      <c r="A96" s="49" t="s">
        <v>1</v>
      </c>
      <c r="B96" s="49"/>
      <c r="C96" s="49" t="s">
        <v>198</v>
      </c>
      <c r="D96" s="21"/>
      <c r="E96" s="49" t="s">
        <v>199</v>
      </c>
      <c r="F96" s="21"/>
      <c r="G96" s="21"/>
      <c r="H96" s="21"/>
      <c r="I96" s="21"/>
      <c r="J96" s="21"/>
      <c r="K96" s="40">
        <v>3000</v>
      </c>
      <c r="L96" s="21"/>
      <c r="M96" s="40">
        <v>4096.95</v>
      </c>
      <c r="N96" s="21"/>
      <c r="O96" s="35">
        <f t="shared" si="2"/>
        <v>136.565</v>
      </c>
      <c r="P96" s="36"/>
    </row>
    <row r="97" spans="1:16" x14ac:dyDescent="0.25">
      <c r="A97" s="49" t="s">
        <v>1</v>
      </c>
      <c r="B97" s="49"/>
      <c r="C97" s="49" t="s">
        <v>228</v>
      </c>
      <c r="D97" s="21"/>
      <c r="E97" s="49" t="s">
        <v>229</v>
      </c>
      <c r="F97" s="21"/>
      <c r="G97" s="21"/>
      <c r="H97" s="21"/>
      <c r="I97" s="21"/>
      <c r="J97" s="21"/>
      <c r="K97" s="40">
        <v>11200</v>
      </c>
      <c r="L97" s="21"/>
      <c r="M97" s="40">
        <v>5537.5</v>
      </c>
      <c r="N97" s="21"/>
      <c r="O97" s="35">
        <f t="shared" si="2"/>
        <v>49.441964285714285</v>
      </c>
      <c r="P97" s="36"/>
    </row>
    <row r="98" spans="1:16" x14ac:dyDescent="0.25">
      <c r="A98" s="49" t="s">
        <v>1</v>
      </c>
      <c r="B98" s="49"/>
      <c r="C98" s="49" t="s">
        <v>230</v>
      </c>
      <c r="D98" s="21"/>
      <c r="E98" s="49" t="s">
        <v>231</v>
      </c>
      <c r="F98" s="21"/>
      <c r="G98" s="21"/>
      <c r="H98" s="21"/>
      <c r="I98" s="21"/>
      <c r="J98" s="21"/>
      <c r="K98" s="40">
        <v>35000</v>
      </c>
      <c r="L98" s="21"/>
      <c r="M98" s="40">
        <v>34825.120000000003</v>
      </c>
      <c r="N98" s="21"/>
      <c r="O98" s="35">
        <f t="shared" si="2"/>
        <v>99.500342857142869</v>
      </c>
      <c r="P98" s="36"/>
    </row>
    <row r="99" spans="1:16" x14ac:dyDescent="0.25">
      <c r="A99" s="49" t="s">
        <v>1</v>
      </c>
      <c r="B99" s="49"/>
      <c r="C99" s="49" t="s">
        <v>200</v>
      </c>
      <c r="D99" s="21"/>
      <c r="E99" s="49" t="s">
        <v>197</v>
      </c>
      <c r="F99" s="21"/>
      <c r="G99" s="21"/>
      <c r="H99" s="21"/>
      <c r="I99" s="21"/>
      <c r="J99" s="21"/>
      <c r="K99" s="40">
        <v>25000</v>
      </c>
      <c r="L99" s="21"/>
      <c r="M99" s="40">
        <v>41986.38</v>
      </c>
      <c r="N99" s="21"/>
      <c r="O99" s="35">
        <f t="shared" si="2"/>
        <v>167.94551999999999</v>
      </c>
      <c r="P99" s="36"/>
    </row>
    <row r="100" spans="1:16" x14ac:dyDescent="0.25">
      <c r="A100" s="126" t="s">
        <v>1</v>
      </c>
      <c r="B100" s="126"/>
      <c r="C100" s="126" t="s">
        <v>232</v>
      </c>
      <c r="D100" s="21"/>
      <c r="E100" s="126" t="s">
        <v>233</v>
      </c>
      <c r="F100" s="21"/>
      <c r="G100" s="21"/>
      <c r="H100" s="21"/>
      <c r="I100" s="21"/>
      <c r="J100" s="21"/>
      <c r="K100" s="127">
        <v>3600</v>
      </c>
      <c r="L100" s="21"/>
      <c r="M100" s="127">
        <v>2146.7199999999998</v>
      </c>
      <c r="N100" s="21"/>
      <c r="O100" s="125">
        <f t="shared" si="2"/>
        <v>59.631111111111103</v>
      </c>
      <c r="P100" s="28"/>
    </row>
    <row r="101" spans="1:16" x14ac:dyDescent="0.25">
      <c r="A101" s="49" t="s">
        <v>1</v>
      </c>
      <c r="B101" s="49"/>
      <c r="C101" s="49" t="s">
        <v>234</v>
      </c>
      <c r="D101" s="21"/>
      <c r="E101" s="49" t="s">
        <v>235</v>
      </c>
      <c r="F101" s="21"/>
      <c r="G101" s="21"/>
      <c r="H101" s="21"/>
      <c r="I101" s="21"/>
      <c r="J101" s="21"/>
      <c r="K101" s="40">
        <v>3600</v>
      </c>
      <c r="L101" s="21"/>
      <c r="M101" s="40">
        <v>2146.7199999999998</v>
      </c>
      <c r="N101" s="21"/>
      <c r="O101" s="35">
        <f t="shared" si="2"/>
        <v>59.631111111111103</v>
      </c>
      <c r="P101" s="36"/>
    </row>
    <row r="102" spans="1:16" x14ac:dyDescent="0.25">
      <c r="A102" s="126" t="s">
        <v>1</v>
      </c>
      <c r="B102" s="126"/>
      <c r="C102" s="126" t="s">
        <v>201</v>
      </c>
      <c r="D102" s="21"/>
      <c r="E102" s="126" t="s">
        <v>202</v>
      </c>
      <c r="F102" s="21"/>
      <c r="G102" s="21"/>
      <c r="H102" s="21"/>
      <c r="I102" s="21"/>
      <c r="J102" s="21"/>
      <c r="K102" s="127">
        <v>30000</v>
      </c>
      <c r="L102" s="21"/>
      <c r="M102" s="127">
        <v>20913.46</v>
      </c>
      <c r="N102" s="21"/>
      <c r="O102" s="125">
        <f t="shared" si="2"/>
        <v>69.711533333333335</v>
      </c>
      <c r="P102" s="28"/>
    </row>
    <row r="103" spans="1:16" x14ac:dyDescent="0.25">
      <c r="A103" s="49" t="s">
        <v>1</v>
      </c>
      <c r="B103" s="49"/>
      <c r="C103" s="49" t="s">
        <v>203</v>
      </c>
      <c r="D103" s="21"/>
      <c r="E103" s="49" t="s">
        <v>204</v>
      </c>
      <c r="F103" s="21"/>
      <c r="G103" s="21"/>
      <c r="H103" s="21"/>
      <c r="I103" s="21"/>
      <c r="J103" s="21"/>
      <c r="K103" s="40">
        <v>2000</v>
      </c>
      <c r="L103" s="21"/>
      <c r="M103" s="40">
        <v>405.07</v>
      </c>
      <c r="N103" s="21"/>
      <c r="O103" s="35">
        <f t="shared" si="2"/>
        <v>20.253499999999999</v>
      </c>
      <c r="P103" s="36"/>
    </row>
    <row r="104" spans="1:16" x14ac:dyDescent="0.25">
      <c r="A104" s="49" t="s">
        <v>1</v>
      </c>
      <c r="B104" s="49"/>
      <c r="C104" s="49" t="s">
        <v>236</v>
      </c>
      <c r="D104" s="21"/>
      <c r="E104" s="49" t="s">
        <v>237</v>
      </c>
      <c r="F104" s="21"/>
      <c r="G104" s="21"/>
      <c r="H104" s="21"/>
      <c r="I104" s="21"/>
      <c r="J104" s="21"/>
      <c r="K104" s="40">
        <v>28000</v>
      </c>
      <c r="L104" s="21"/>
      <c r="M104" s="40">
        <v>20508.39</v>
      </c>
      <c r="N104" s="21"/>
      <c r="O104" s="35">
        <f t="shared" si="2"/>
        <v>73.244249999999994</v>
      </c>
      <c r="P104" s="36"/>
    </row>
    <row r="105" spans="1:16" x14ac:dyDescent="0.25">
      <c r="A105" s="126" t="s">
        <v>1</v>
      </c>
      <c r="B105" s="126"/>
      <c r="C105" s="126" t="s">
        <v>238</v>
      </c>
      <c r="D105" s="21"/>
      <c r="E105" s="126" t="s">
        <v>239</v>
      </c>
      <c r="F105" s="21"/>
      <c r="G105" s="21"/>
      <c r="H105" s="21"/>
      <c r="I105" s="21"/>
      <c r="J105" s="21"/>
      <c r="K105" s="127">
        <v>108000</v>
      </c>
      <c r="L105" s="21"/>
      <c r="M105" s="127">
        <v>107351.77</v>
      </c>
      <c r="N105" s="21"/>
      <c r="O105" s="125">
        <f t="shared" si="2"/>
        <v>99.399787037037044</v>
      </c>
      <c r="P105" s="28"/>
    </row>
    <row r="106" spans="1:16" x14ac:dyDescent="0.25">
      <c r="A106" s="49" t="s">
        <v>1</v>
      </c>
      <c r="B106" s="49"/>
      <c r="C106" s="49" t="s">
        <v>240</v>
      </c>
      <c r="D106" s="21"/>
      <c r="E106" s="49" t="s">
        <v>241</v>
      </c>
      <c r="F106" s="21"/>
      <c r="G106" s="21"/>
      <c r="H106" s="21"/>
      <c r="I106" s="21"/>
      <c r="J106" s="21"/>
      <c r="K106" s="40">
        <v>108000</v>
      </c>
      <c r="L106" s="21"/>
      <c r="M106" s="40">
        <v>107351.77</v>
      </c>
      <c r="N106" s="21"/>
      <c r="O106" s="35">
        <f t="shared" si="2"/>
        <v>99.399787037037044</v>
      </c>
      <c r="P106" s="36"/>
    </row>
    <row r="107" spans="1:16" x14ac:dyDescent="0.25">
      <c r="A107" s="126" t="s">
        <v>1</v>
      </c>
      <c r="B107" s="126"/>
      <c r="C107" s="126" t="s">
        <v>242</v>
      </c>
      <c r="D107" s="21"/>
      <c r="E107" s="126" t="s">
        <v>243</v>
      </c>
      <c r="F107" s="21"/>
      <c r="G107" s="21"/>
      <c r="H107" s="21"/>
      <c r="I107" s="21"/>
      <c r="J107" s="21"/>
      <c r="K107" s="127">
        <v>80000</v>
      </c>
      <c r="L107" s="21"/>
      <c r="M107" s="127">
        <v>49895.1</v>
      </c>
      <c r="N107" s="21"/>
      <c r="O107" s="125">
        <f t="shared" si="2"/>
        <v>62.368875000000003</v>
      </c>
      <c r="P107" s="28"/>
    </row>
    <row r="108" spans="1:16" x14ac:dyDescent="0.25">
      <c r="A108" s="49" t="s">
        <v>1</v>
      </c>
      <c r="B108" s="49"/>
      <c r="C108" s="49" t="s">
        <v>244</v>
      </c>
      <c r="D108" s="21"/>
      <c r="E108" s="49" t="s">
        <v>245</v>
      </c>
      <c r="F108" s="21"/>
      <c r="G108" s="21"/>
      <c r="H108" s="21"/>
      <c r="I108" s="21"/>
      <c r="J108" s="21"/>
      <c r="K108" s="40">
        <v>80000</v>
      </c>
      <c r="L108" s="21"/>
      <c r="M108" s="40">
        <v>49895.1</v>
      </c>
      <c r="N108" s="21"/>
      <c r="O108" s="35">
        <f t="shared" si="2"/>
        <v>62.368875000000003</v>
      </c>
      <c r="P108" s="36"/>
    </row>
    <row r="109" spans="1:16" x14ac:dyDescent="0.25">
      <c r="A109" s="126" t="s">
        <v>1</v>
      </c>
      <c r="B109" s="126"/>
      <c r="C109" s="126" t="s">
        <v>246</v>
      </c>
      <c r="D109" s="21"/>
      <c r="E109" s="126" t="s">
        <v>247</v>
      </c>
      <c r="F109" s="21"/>
      <c r="G109" s="21"/>
      <c r="H109" s="21"/>
      <c r="I109" s="21"/>
      <c r="J109" s="21"/>
      <c r="K109" s="127">
        <v>1000</v>
      </c>
      <c r="L109" s="21"/>
      <c r="M109" s="127">
        <v>318.2</v>
      </c>
      <c r="N109" s="21"/>
      <c r="O109" s="125">
        <f t="shared" si="2"/>
        <v>31.819999999999997</v>
      </c>
      <c r="P109" s="28"/>
    </row>
    <row r="110" spans="1:16" x14ac:dyDescent="0.25">
      <c r="A110" s="49" t="s">
        <v>1</v>
      </c>
      <c r="B110" s="49"/>
      <c r="C110" s="49" t="s">
        <v>248</v>
      </c>
      <c r="D110" s="21"/>
      <c r="E110" s="49" t="s">
        <v>249</v>
      </c>
      <c r="F110" s="21"/>
      <c r="G110" s="21"/>
      <c r="H110" s="21"/>
      <c r="I110" s="21"/>
      <c r="J110" s="21"/>
      <c r="K110" s="40">
        <v>1000</v>
      </c>
      <c r="L110" s="21"/>
      <c r="M110" s="40">
        <v>318.2</v>
      </c>
      <c r="N110" s="21"/>
      <c r="O110" s="35">
        <f t="shared" si="2"/>
        <v>31.819999999999997</v>
      </c>
      <c r="P110" s="36"/>
    </row>
    <row r="111" spans="1:16" x14ac:dyDescent="0.25">
      <c r="A111" s="126" t="s">
        <v>1</v>
      </c>
      <c r="B111" s="126"/>
      <c r="C111" s="126" t="s">
        <v>250</v>
      </c>
      <c r="D111" s="21"/>
      <c r="E111" s="126" t="s">
        <v>251</v>
      </c>
      <c r="F111" s="21"/>
      <c r="G111" s="21"/>
      <c r="H111" s="21"/>
      <c r="I111" s="21"/>
      <c r="J111" s="21"/>
      <c r="K111" s="127">
        <v>50900</v>
      </c>
      <c r="L111" s="21"/>
      <c r="M111" s="127">
        <v>25098.080000000002</v>
      </c>
      <c r="N111" s="21"/>
      <c r="O111" s="125">
        <f t="shared" si="2"/>
        <v>49.308605108055012</v>
      </c>
      <c r="P111" s="28"/>
    </row>
    <row r="112" spans="1:16" x14ac:dyDescent="0.25">
      <c r="A112" s="49" t="s">
        <v>1</v>
      </c>
      <c r="B112" s="49"/>
      <c r="C112" s="49" t="s">
        <v>252</v>
      </c>
      <c r="D112" s="21"/>
      <c r="E112" s="49" t="s">
        <v>253</v>
      </c>
      <c r="F112" s="21"/>
      <c r="G112" s="21"/>
      <c r="H112" s="21"/>
      <c r="I112" s="21"/>
      <c r="J112" s="21"/>
      <c r="K112" s="40">
        <v>50900</v>
      </c>
      <c r="L112" s="21"/>
      <c r="M112" s="40">
        <v>25098.080000000002</v>
      </c>
      <c r="N112" s="21"/>
      <c r="O112" s="35">
        <f t="shared" si="2"/>
        <v>49.308605108055012</v>
      </c>
      <c r="P112" s="36"/>
    </row>
  </sheetData>
  <mergeCells count="610">
    <mergeCell ref="A2:B2"/>
    <mergeCell ref="A24:B24"/>
    <mergeCell ref="A25:B25"/>
    <mergeCell ref="A19:B19"/>
    <mergeCell ref="A20:B20"/>
    <mergeCell ref="A10:B10"/>
    <mergeCell ref="A11:B11"/>
    <mergeCell ref="A6:P6"/>
    <mergeCell ref="A7:P7"/>
    <mergeCell ref="A8:P8"/>
    <mergeCell ref="K9:L9"/>
    <mergeCell ref="M9:N9"/>
    <mergeCell ref="O9:P9"/>
    <mergeCell ref="A9:B9"/>
    <mergeCell ref="C9:J9"/>
    <mergeCell ref="K11:L11"/>
    <mergeCell ref="M11:N11"/>
    <mergeCell ref="O11:P11"/>
    <mergeCell ref="C11:D11"/>
    <mergeCell ref="E11:J11"/>
    <mergeCell ref="A36:B36"/>
    <mergeCell ref="A37:B37"/>
    <mergeCell ref="A34:B34"/>
    <mergeCell ref="A35:B35"/>
    <mergeCell ref="A30:B30"/>
    <mergeCell ref="A31:B31"/>
    <mergeCell ref="A28:B28"/>
    <mergeCell ref="A29:B29"/>
    <mergeCell ref="A26:B26"/>
    <mergeCell ref="A27:B27"/>
    <mergeCell ref="A33:B33"/>
    <mergeCell ref="A46:B46"/>
    <mergeCell ref="A47:B47"/>
    <mergeCell ref="A44:B44"/>
    <mergeCell ref="A45:B45"/>
    <mergeCell ref="A42:B42"/>
    <mergeCell ref="A43:B43"/>
    <mergeCell ref="A40:B40"/>
    <mergeCell ref="A41:B41"/>
    <mergeCell ref="A38:B38"/>
    <mergeCell ref="A39:B39"/>
    <mergeCell ref="A56:B56"/>
    <mergeCell ref="A57:B57"/>
    <mergeCell ref="A54:B54"/>
    <mergeCell ref="A55:B55"/>
    <mergeCell ref="A52:B52"/>
    <mergeCell ref="A53:B53"/>
    <mergeCell ref="A50:B50"/>
    <mergeCell ref="A51:B51"/>
    <mergeCell ref="A48:B48"/>
    <mergeCell ref="A49:B49"/>
    <mergeCell ref="A71:B71"/>
    <mergeCell ref="A72:B72"/>
    <mergeCell ref="A69:B69"/>
    <mergeCell ref="A70:B70"/>
    <mergeCell ref="A67:B67"/>
    <mergeCell ref="A68:B68"/>
    <mergeCell ref="A63:B63"/>
    <mergeCell ref="A64:B64"/>
    <mergeCell ref="A61:B61"/>
    <mergeCell ref="A62:B62"/>
    <mergeCell ref="A66:B66"/>
    <mergeCell ref="A81:B81"/>
    <mergeCell ref="A82:B82"/>
    <mergeCell ref="A79:B79"/>
    <mergeCell ref="A80:B80"/>
    <mergeCell ref="A77:B77"/>
    <mergeCell ref="A78:B78"/>
    <mergeCell ref="A75:B75"/>
    <mergeCell ref="A76:B76"/>
    <mergeCell ref="A73:B73"/>
    <mergeCell ref="A74:B74"/>
    <mergeCell ref="A91:B91"/>
    <mergeCell ref="A92:B92"/>
    <mergeCell ref="A89:B89"/>
    <mergeCell ref="A90:B90"/>
    <mergeCell ref="A87:B87"/>
    <mergeCell ref="A88:B88"/>
    <mergeCell ref="A85:B85"/>
    <mergeCell ref="A86:B86"/>
    <mergeCell ref="A83:B83"/>
    <mergeCell ref="A84:B84"/>
    <mergeCell ref="A101:B101"/>
    <mergeCell ref="A102:B102"/>
    <mergeCell ref="A99:B99"/>
    <mergeCell ref="A100:B100"/>
    <mergeCell ref="A97:B97"/>
    <mergeCell ref="A98:B98"/>
    <mergeCell ref="A95:B95"/>
    <mergeCell ref="A96:B96"/>
    <mergeCell ref="A93:B93"/>
    <mergeCell ref="A94:B94"/>
    <mergeCell ref="A111:B111"/>
    <mergeCell ref="A112:B112"/>
    <mergeCell ref="A109:B109"/>
    <mergeCell ref="A110:B110"/>
    <mergeCell ref="A107:B107"/>
    <mergeCell ref="A108:B108"/>
    <mergeCell ref="A105:B105"/>
    <mergeCell ref="A106:B106"/>
    <mergeCell ref="A103:B103"/>
    <mergeCell ref="A104:B104"/>
    <mergeCell ref="K10:L10"/>
    <mergeCell ref="M10:N10"/>
    <mergeCell ref="O10:P10"/>
    <mergeCell ref="C10:J10"/>
    <mergeCell ref="A14:B14"/>
    <mergeCell ref="C14:J14"/>
    <mergeCell ref="K14:L14"/>
    <mergeCell ref="M14:N14"/>
    <mergeCell ref="O14:P14"/>
    <mergeCell ref="A12:J12"/>
    <mergeCell ref="K12:L12"/>
    <mergeCell ref="M12:N12"/>
    <mergeCell ref="O12:P12"/>
    <mergeCell ref="A13:B13"/>
    <mergeCell ref="C13:J13"/>
    <mergeCell ref="K13:L13"/>
    <mergeCell ref="M13:N13"/>
    <mergeCell ref="O13:P13"/>
    <mergeCell ref="A16:B16"/>
    <mergeCell ref="C16:J16"/>
    <mergeCell ref="K16:L16"/>
    <mergeCell ref="M16:N16"/>
    <mergeCell ref="O16:P16"/>
    <mergeCell ref="A15:B15"/>
    <mergeCell ref="C15:J15"/>
    <mergeCell ref="K15:L15"/>
    <mergeCell ref="M15:N15"/>
    <mergeCell ref="O15:P15"/>
    <mergeCell ref="A18:B18"/>
    <mergeCell ref="C18:J18"/>
    <mergeCell ref="K18:L18"/>
    <mergeCell ref="M18:N18"/>
    <mergeCell ref="O18:P18"/>
    <mergeCell ref="A17:B17"/>
    <mergeCell ref="C17:J17"/>
    <mergeCell ref="K17:L17"/>
    <mergeCell ref="M17:N17"/>
    <mergeCell ref="O17:P17"/>
    <mergeCell ref="O19:P19"/>
    <mergeCell ref="C20:D20"/>
    <mergeCell ref="E20:J20"/>
    <mergeCell ref="K20:L20"/>
    <mergeCell ref="M20:N20"/>
    <mergeCell ref="O20:P20"/>
    <mergeCell ref="C19:D19"/>
    <mergeCell ref="E19:J19"/>
    <mergeCell ref="K19:L19"/>
    <mergeCell ref="M19:N19"/>
    <mergeCell ref="A23:B23"/>
    <mergeCell ref="C23:J23"/>
    <mergeCell ref="K23:L23"/>
    <mergeCell ref="M23:N23"/>
    <mergeCell ref="O23:P23"/>
    <mergeCell ref="O21:P21"/>
    <mergeCell ref="A22:B22"/>
    <mergeCell ref="C22:J22"/>
    <mergeCell ref="K22:L22"/>
    <mergeCell ref="M22:N22"/>
    <mergeCell ref="O22:P22"/>
    <mergeCell ref="A21:B21"/>
    <mergeCell ref="C21:D21"/>
    <mergeCell ref="E21:J21"/>
    <mergeCell ref="K21:L21"/>
    <mergeCell ref="M21:N21"/>
    <mergeCell ref="O24:P24"/>
    <mergeCell ref="C25:D25"/>
    <mergeCell ref="E25:J25"/>
    <mergeCell ref="K25:L25"/>
    <mergeCell ref="M25:N25"/>
    <mergeCell ref="O25:P25"/>
    <mergeCell ref="C24:D24"/>
    <mergeCell ref="E24:J24"/>
    <mergeCell ref="K24:L24"/>
    <mergeCell ref="M24:N24"/>
    <mergeCell ref="O26:P26"/>
    <mergeCell ref="C27:D27"/>
    <mergeCell ref="E27:J27"/>
    <mergeCell ref="K27:L27"/>
    <mergeCell ref="M27:N27"/>
    <mergeCell ref="O27:P27"/>
    <mergeCell ref="C26:D26"/>
    <mergeCell ref="E26:J26"/>
    <mergeCell ref="K26:L26"/>
    <mergeCell ref="M26:N26"/>
    <mergeCell ref="O28:P28"/>
    <mergeCell ref="C29:D29"/>
    <mergeCell ref="E29:J29"/>
    <mergeCell ref="K29:L29"/>
    <mergeCell ref="M29:N29"/>
    <mergeCell ref="O29:P29"/>
    <mergeCell ref="C28:D28"/>
    <mergeCell ref="E28:J28"/>
    <mergeCell ref="K28:L28"/>
    <mergeCell ref="M28:N28"/>
    <mergeCell ref="O30:P30"/>
    <mergeCell ref="C31:D31"/>
    <mergeCell ref="E31:J31"/>
    <mergeCell ref="K31:L31"/>
    <mergeCell ref="M31:N31"/>
    <mergeCell ref="O31:P31"/>
    <mergeCell ref="C30:D30"/>
    <mergeCell ref="E30:J30"/>
    <mergeCell ref="K30:L30"/>
    <mergeCell ref="M30:N30"/>
    <mergeCell ref="C33:J33"/>
    <mergeCell ref="K33:L33"/>
    <mergeCell ref="M33:N33"/>
    <mergeCell ref="O33:P33"/>
    <mergeCell ref="A32:B32"/>
    <mergeCell ref="C32:J32"/>
    <mergeCell ref="K32:L32"/>
    <mergeCell ref="M32:N32"/>
    <mergeCell ref="O32:P32"/>
    <mergeCell ref="O34:P34"/>
    <mergeCell ref="C35:D35"/>
    <mergeCell ref="E35:J35"/>
    <mergeCell ref="K35:L35"/>
    <mergeCell ref="M35:N35"/>
    <mergeCell ref="O35:P35"/>
    <mergeCell ref="C34:D34"/>
    <mergeCell ref="E34:J34"/>
    <mergeCell ref="K34:L34"/>
    <mergeCell ref="M34:N34"/>
    <mergeCell ref="O36:P36"/>
    <mergeCell ref="C37:D37"/>
    <mergeCell ref="E37:J37"/>
    <mergeCell ref="K37:L37"/>
    <mergeCell ref="M37:N37"/>
    <mergeCell ref="O37:P37"/>
    <mergeCell ref="C36:D36"/>
    <mergeCell ref="E36:J36"/>
    <mergeCell ref="K36:L36"/>
    <mergeCell ref="M36:N36"/>
    <mergeCell ref="O38:P38"/>
    <mergeCell ref="C39:D39"/>
    <mergeCell ref="E39:J39"/>
    <mergeCell ref="K39:L39"/>
    <mergeCell ref="M39:N39"/>
    <mergeCell ref="O39:P39"/>
    <mergeCell ref="C38:D38"/>
    <mergeCell ref="E38:J38"/>
    <mergeCell ref="K38:L38"/>
    <mergeCell ref="M38:N38"/>
    <mergeCell ref="O40:P40"/>
    <mergeCell ref="C41:D41"/>
    <mergeCell ref="E41:J41"/>
    <mergeCell ref="K41:L41"/>
    <mergeCell ref="M41:N41"/>
    <mergeCell ref="O41:P41"/>
    <mergeCell ref="C40:D40"/>
    <mergeCell ref="E40:J40"/>
    <mergeCell ref="K40:L40"/>
    <mergeCell ref="M40:N40"/>
    <mergeCell ref="O42:P42"/>
    <mergeCell ref="C43:D43"/>
    <mergeCell ref="E43:J43"/>
    <mergeCell ref="K43:L43"/>
    <mergeCell ref="M43:N43"/>
    <mergeCell ref="O43:P43"/>
    <mergeCell ref="C42:D42"/>
    <mergeCell ref="E42:J42"/>
    <mergeCell ref="K42:L42"/>
    <mergeCell ref="M42:N42"/>
    <mergeCell ref="O44:P44"/>
    <mergeCell ref="C45:D45"/>
    <mergeCell ref="E45:J45"/>
    <mergeCell ref="K45:L45"/>
    <mergeCell ref="M45:N45"/>
    <mergeCell ref="O45:P45"/>
    <mergeCell ref="C44:D44"/>
    <mergeCell ref="E44:J44"/>
    <mergeCell ref="K44:L44"/>
    <mergeCell ref="M44:N44"/>
    <mergeCell ref="O46:P46"/>
    <mergeCell ref="C47:D47"/>
    <mergeCell ref="E47:J47"/>
    <mergeCell ref="K47:L47"/>
    <mergeCell ref="M47:N47"/>
    <mergeCell ref="O47:P47"/>
    <mergeCell ref="C46:D46"/>
    <mergeCell ref="E46:J46"/>
    <mergeCell ref="K46:L46"/>
    <mergeCell ref="M46:N46"/>
    <mergeCell ref="O48:P48"/>
    <mergeCell ref="C49:D49"/>
    <mergeCell ref="E49:J49"/>
    <mergeCell ref="K49:L49"/>
    <mergeCell ref="M49:N49"/>
    <mergeCell ref="O49:P49"/>
    <mergeCell ref="C48:D48"/>
    <mergeCell ref="E48:J48"/>
    <mergeCell ref="K48:L48"/>
    <mergeCell ref="M48:N48"/>
    <mergeCell ref="O50:P50"/>
    <mergeCell ref="C51:D51"/>
    <mergeCell ref="E51:J51"/>
    <mergeCell ref="K51:L51"/>
    <mergeCell ref="M51:N51"/>
    <mergeCell ref="O51:P51"/>
    <mergeCell ref="C50:D50"/>
    <mergeCell ref="E50:J50"/>
    <mergeCell ref="K50:L50"/>
    <mergeCell ref="M50:N50"/>
    <mergeCell ref="O52:P52"/>
    <mergeCell ref="C53:D53"/>
    <mergeCell ref="E53:J53"/>
    <mergeCell ref="K53:L53"/>
    <mergeCell ref="M53:N53"/>
    <mergeCell ref="O53:P53"/>
    <mergeCell ref="C52:D52"/>
    <mergeCell ref="E52:J52"/>
    <mergeCell ref="K52:L52"/>
    <mergeCell ref="M52:N52"/>
    <mergeCell ref="O54:P54"/>
    <mergeCell ref="C55:D55"/>
    <mergeCell ref="E55:J55"/>
    <mergeCell ref="K55:L55"/>
    <mergeCell ref="M55:N55"/>
    <mergeCell ref="O55:P55"/>
    <mergeCell ref="C54:D54"/>
    <mergeCell ref="E54:J54"/>
    <mergeCell ref="K54:L54"/>
    <mergeCell ref="M54:N54"/>
    <mergeCell ref="O56:P56"/>
    <mergeCell ref="C57:D57"/>
    <mergeCell ref="E57:J57"/>
    <mergeCell ref="K57:L57"/>
    <mergeCell ref="M57:N57"/>
    <mergeCell ref="O57:P57"/>
    <mergeCell ref="C56:D56"/>
    <mergeCell ref="E56:J56"/>
    <mergeCell ref="K56:L56"/>
    <mergeCell ref="M56:N56"/>
    <mergeCell ref="A60:B60"/>
    <mergeCell ref="C60:J60"/>
    <mergeCell ref="K60:L60"/>
    <mergeCell ref="M60:N60"/>
    <mergeCell ref="O60:P60"/>
    <mergeCell ref="O58:P58"/>
    <mergeCell ref="A59:B59"/>
    <mergeCell ref="C59:J59"/>
    <mergeCell ref="K59:L59"/>
    <mergeCell ref="M59:N59"/>
    <mergeCell ref="O59:P59"/>
    <mergeCell ref="A58:B58"/>
    <mergeCell ref="C58:D58"/>
    <mergeCell ref="E58:J58"/>
    <mergeCell ref="K58:L58"/>
    <mergeCell ref="M58:N58"/>
    <mergeCell ref="O61:P61"/>
    <mergeCell ref="C62:D62"/>
    <mergeCell ref="E62:J62"/>
    <mergeCell ref="K62:L62"/>
    <mergeCell ref="M62:N62"/>
    <mergeCell ref="O62:P62"/>
    <mergeCell ref="C61:D61"/>
    <mergeCell ref="E61:J61"/>
    <mergeCell ref="K61:L61"/>
    <mergeCell ref="M61:N61"/>
    <mergeCell ref="O63:P63"/>
    <mergeCell ref="C64:D64"/>
    <mergeCell ref="E64:J64"/>
    <mergeCell ref="K64:L64"/>
    <mergeCell ref="M64:N64"/>
    <mergeCell ref="O64:P64"/>
    <mergeCell ref="C63:D63"/>
    <mergeCell ref="E63:J63"/>
    <mergeCell ref="K63:L63"/>
    <mergeCell ref="M63:N63"/>
    <mergeCell ref="C66:J66"/>
    <mergeCell ref="K66:L66"/>
    <mergeCell ref="M66:N66"/>
    <mergeCell ref="O66:P66"/>
    <mergeCell ref="A65:B65"/>
    <mergeCell ref="C65:J65"/>
    <mergeCell ref="K65:L65"/>
    <mergeCell ref="M65:N65"/>
    <mergeCell ref="O65:P65"/>
    <mergeCell ref="O67:P67"/>
    <mergeCell ref="C68:D68"/>
    <mergeCell ref="E68:J68"/>
    <mergeCell ref="K68:L68"/>
    <mergeCell ref="M68:N68"/>
    <mergeCell ref="O68:P68"/>
    <mergeCell ref="C67:D67"/>
    <mergeCell ref="E67:J67"/>
    <mergeCell ref="K67:L67"/>
    <mergeCell ref="M67:N67"/>
    <mergeCell ref="O69:P69"/>
    <mergeCell ref="C70:D70"/>
    <mergeCell ref="E70:J70"/>
    <mergeCell ref="K70:L70"/>
    <mergeCell ref="M70:N70"/>
    <mergeCell ref="O70:P70"/>
    <mergeCell ref="C69:D69"/>
    <mergeCell ref="E69:J69"/>
    <mergeCell ref="K69:L69"/>
    <mergeCell ref="M69:N69"/>
    <mergeCell ref="O71:P71"/>
    <mergeCell ref="C72:D72"/>
    <mergeCell ref="E72:J72"/>
    <mergeCell ref="K72:L72"/>
    <mergeCell ref="M72:N72"/>
    <mergeCell ref="O72:P72"/>
    <mergeCell ref="C71:D71"/>
    <mergeCell ref="E71:J71"/>
    <mergeCell ref="K71:L71"/>
    <mergeCell ref="M71:N71"/>
    <mergeCell ref="O73:P73"/>
    <mergeCell ref="C74:D74"/>
    <mergeCell ref="E74:J74"/>
    <mergeCell ref="K74:L74"/>
    <mergeCell ref="M74:N74"/>
    <mergeCell ref="O74:P74"/>
    <mergeCell ref="C73:D73"/>
    <mergeCell ref="E73:J73"/>
    <mergeCell ref="K73:L73"/>
    <mergeCell ref="M73:N73"/>
    <mergeCell ref="O75:P75"/>
    <mergeCell ref="C76:D76"/>
    <mergeCell ref="E76:J76"/>
    <mergeCell ref="K76:L76"/>
    <mergeCell ref="M76:N76"/>
    <mergeCell ref="O76:P76"/>
    <mergeCell ref="C75:D75"/>
    <mergeCell ref="E75:J75"/>
    <mergeCell ref="K75:L75"/>
    <mergeCell ref="M75:N75"/>
    <mergeCell ref="O77:P77"/>
    <mergeCell ref="C78:D78"/>
    <mergeCell ref="E78:J78"/>
    <mergeCell ref="K78:L78"/>
    <mergeCell ref="M78:N78"/>
    <mergeCell ref="O78:P78"/>
    <mergeCell ref="C77:D77"/>
    <mergeCell ref="E77:J77"/>
    <mergeCell ref="K77:L77"/>
    <mergeCell ref="M77:N77"/>
    <mergeCell ref="O79:P79"/>
    <mergeCell ref="C80:D80"/>
    <mergeCell ref="E80:J80"/>
    <mergeCell ref="K80:L80"/>
    <mergeCell ref="M80:N80"/>
    <mergeCell ref="O80:P80"/>
    <mergeCell ref="C79:D79"/>
    <mergeCell ref="E79:J79"/>
    <mergeCell ref="K79:L79"/>
    <mergeCell ref="M79:N79"/>
    <mergeCell ref="O81:P81"/>
    <mergeCell ref="C82:D82"/>
    <mergeCell ref="E82:J82"/>
    <mergeCell ref="K82:L82"/>
    <mergeCell ref="M82:N82"/>
    <mergeCell ref="O82:P82"/>
    <mergeCell ref="C81:D81"/>
    <mergeCell ref="E81:J81"/>
    <mergeCell ref="K81:L81"/>
    <mergeCell ref="M81:N81"/>
    <mergeCell ref="O83:P83"/>
    <mergeCell ref="C84:D84"/>
    <mergeCell ref="E84:J84"/>
    <mergeCell ref="K84:L84"/>
    <mergeCell ref="M84:N84"/>
    <mergeCell ref="O84:P84"/>
    <mergeCell ref="C83:D83"/>
    <mergeCell ref="E83:J83"/>
    <mergeCell ref="K83:L83"/>
    <mergeCell ref="M83:N83"/>
    <mergeCell ref="O85:P85"/>
    <mergeCell ref="C86:D86"/>
    <mergeCell ref="E86:J86"/>
    <mergeCell ref="K86:L86"/>
    <mergeCell ref="M86:N86"/>
    <mergeCell ref="O86:P86"/>
    <mergeCell ref="C85:D85"/>
    <mergeCell ref="E85:J85"/>
    <mergeCell ref="K85:L85"/>
    <mergeCell ref="M85:N85"/>
    <mergeCell ref="O87:P87"/>
    <mergeCell ref="C88:D88"/>
    <mergeCell ref="E88:J88"/>
    <mergeCell ref="K88:L88"/>
    <mergeCell ref="M88:N88"/>
    <mergeCell ref="O88:P88"/>
    <mergeCell ref="C87:D87"/>
    <mergeCell ref="E87:J87"/>
    <mergeCell ref="K87:L87"/>
    <mergeCell ref="M87:N87"/>
    <mergeCell ref="O89:P89"/>
    <mergeCell ref="C90:D90"/>
    <mergeCell ref="E90:J90"/>
    <mergeCell ref="K90:L90"/>
    <mergeCell ref="M90:N90"/>
    <mergeCell ref="O90:P90"/>
    <mergeCell ref="C89:D89"/>
    <mergeCell ref="E89:J89"/>
    <mergeCell ref="K89:L89"/>
    <mergeCell ref="M89:N89"/>
    <mergeCell ref="O91:P91"/>
    <mergeCell ref="C92:D92"/>
    <mergeCell ref="E92:J92"/>
    <mergeCell ref="K92:L92"/>
    <mergeCell ref="M92:N92"/>
    <mergeCell ref="O92:P92"/>
    <mergeCell ref="C91:D91"/>
    <mergeCell ref="E91:J91"/>
    <mergeCell ref="K91:L91"/>
    <mergeCell ref="M91:N91"/>
    <mergeCell ref="O93:P93"/>
    <mergeCell ref="C94:D94"/>
    <mergeCell ref="E94:J94"/>
    <mergeCell ref="K94:L94"/>
    <mergeCell ref="M94:N94"/>
    <mergeCell ref="O94:P94"/>
    <mergeCell ref="C93:D93"/>
    <mergeCell ref="E93:J93"/>
    <mergeCell ref="K93:L93"/>
    <mergeCell ref="M93:N93"/>
    <mergeCell ref="O95:P95"/>
    <mergeCell ref="C96:D96"/>
    <mergeCell ref="E96:J96"/>
    <mergeCell ref="K96:L96"/>
    <mergeCell ref="M96:N96"/>
    <mergeCell ref="O96:P96"/>
    <mergeCell ref="C95:D95"/>
    <mergeCell ref="E95:J95"/>
    <mergeCell ref="K95:L95"/>
    <mergeCell ref="M95:N95"/>
    <mergeCell ref="O97:P97"/>
    <mergeCell ref="C98:D98"/>
    <mergeCell ref="E98:J98"/>
    <mergeCell ref="K98:L98"/>
    <mergeCell ref="M98:N98"/>
    <mergeCell ref="O98:P98"/>
    <mergeCell ref="C97:D97"/>
    <mergeCell ref="E97:J97"/>
    <mergeCell ref="K97:L97"/>
    <mergeCell ref="M97:N97"/>
    <mergeCell ref="O99:P99"/>
    <mergeCell ref="C100:D100"/>
    <mergeCell ref="E100:J100"/>
    <mergeCell ref="K100:L100"/>
    <mergeCell ref="M100:N100"/>
    <mergeCell ref="O100:P100"/>
    <mergeCell ref="C99:D99"/>
    <mergeCell ref="E99:J99"/>
    <mergeCell ref="K99:L99"/>
    <mergeCell ref="M99:N99"/>
    <mergeCell ref="O101:P101"/>
    <mergeCell ref="C102:D102"/>
    <mergeCell ref="E102:J102"/>
    <mergeCell ref="K102:L102"/>
    <mergeCell ref="M102:N102"/>
    <mergeCell ref="O102:P102"/>
    <mergeCell ref="C101:D101"/>
    <mergeCell ref="E101:J101"/>
    <mergeCell ref="K101:L101"/>
    <mergeCell ref="M101:N101"/>
    <mergeCell ref="O103:P103"/>
    <mergeCell ref="C104:D104"/>
    <mergeCell ref="E104:J104"/>
    <mergeCell ref="K104:L104"/>
    <mergeCell ref="M104:N104"/>
    <mergeCell ref="O104:P104"/>
    <mergeCell ref="C103:D103"/>
    <mergeCell ref="E103:J103"/>
    <mergeCell ref="K103:L103"/>
    <mergeCell ref="M103:N103"/>
    <mergeCell ref="O105:P105"/>
    <mergeCell ref="C106:D106"/>
    <mergeCell ref="E106:J106"/>
    <mergeCell ref="K106:L106"/>
    <mergeCell ref="M106:N106"/>
    <mergeCell ref="O106:P106"/>
    <mergeCell ref="C105:D105"/>
    <mergeCell ref="E105:J105"/>
    <mergeCell ref="K105:L105"/>
    <mergeCell ref="M105:N105"/>
    <mergeCell ref="O107:P107"/>
    <mergeCell ref="C108:D108"/>
    <mergeCell ref="E108:J108"/>
    <mergeCell ref="K108:L108"/>
    <mergeCell ref="M108:N108"/>
    <mergeCell ref="O108:P108"/>
    <mergeCell ref="C107:D107"/>
    <mergeCell ref="E107:J107"/>
    <mergeCell ref="K107:L107"/>
    <mergeCell ref="M107:N107"/>
    <mergeCell ref="O109:P109"/>
    <mergeCell ref="C110:D110"/>
    <mergeCell ref="E110:J110"/>
    <mergeCell ref="K110:L110"/>
    <mergeCell ref="M110:N110"/>
    <mergeCell ref="O110:P110"/>
    <mergeCell ref="C109:D109"/>
    <mergeCell ref="E109:J109"/>
    <mergeCell ref="K109:L109"/>
    <mergeCell ref="M109:N109"/>
    <mergeCell ref="O111:P111"/>
    <mergeCell ref="C112:D112"/>
    <mergeCell ref="E112:J112"/>
    <mergeCell ref="K112:L112"/>
    <mergeCell ref="M112:N112"/>
    <mergeCell ref="O112:P112"/>
    <mergeCell ref="C111:D111"/>
    <mergeCell ref="E111:J111"/>
    <mergeCell ref="K111:L111"/>
    <mergeCell ref="M111:N1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Vod. računovodstva</cp:lastModifiedBy>
  <cp:lastPrinted>2022-07-14T10:20:27Z</cp:lastPrinted>
  <dcterms:created xsi:type="dcterms:W3CDTF">2022-07-08T07:34:28Z</dcterms:created>
  <dcterms:modified xsi:type="dcterms:W3CDTF">2022-07-14T10:21:41Z</dcterms:modified>
</cp:coreProperties>
</file>